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yoshida\Documents\_Today__\_AyLIB\_SRIMfit-AyLIB\170405-SRIMfit_v3.00\example\E5A用\"/>
    </mc:Choice>
  </mc:AlternateContent>
  <bookViews>
    <workbookView xWindow="645" yWindow="-15" windowWidth="26295" windowHeight="10485" tabRatio="659" activeTab="1"/>
  </bookViews>
  <sheets>
    <sheet name="params" sheetId="197" r:id="rId1"/>
    <sheet name="ED設定" sheetId="202" r:id="rId2"/>
  </sheets>
  <externalReferences>
    <externalReference r:id="rId3"/>
    <externalReference r:id="rId4"/>
  </externalReferences>
  <definedNames>
    <definedName name="AirP">params!$D$33</definedName>
    <definedName name="AirP_Ar">params!$G$33</definedName>
    <definedName name="AirP_Kr">params!$H$33</definedName>
    <definedName name="AirT">params!$D$32</definedName>
    <definedName name="AirT_Ar">params!$G$32</definedName>
    <definedName name="AirT_Kr">params!$H$32</definedName>
    <definedName name="BeamE">params!$D$63</definedName>
    <definedName name="BeamE_Ar">params!$G$63</definedName>
    <definedName name="BeamE_Kr">params!$H$63</definedName>
    <definedName name="BeamWS">params!$D$64</definedName>
    <definedName name="ExpR">params!$D$68</definedName>
    <definedName name="ExpR_Ar">params!$G$68</definedName>
    <definedName name="ExpR_Kr">params!$H$68</definedName>
    <definedName name="ICs_Mylar">params!$D$36</definedName>
    <definedName name="ICs_Th">params!$D$37</definedName>
    <definedName name="solver_adj" localSheetId="1" hidden="1">ED設定!#REF!</definedName>
    <definedName name="solver_adj" localSheetId="0" hidden="1">params!$D$9:$D$16</definedName>
    <definedName name="solver_cvg" localSheetId="1" hidden="1">0.0001</definedName>
    <definedName name="solver_cvg" localSheetId="0" hidden="1">0.0001</definedName>
    <definedName name="solver_drv" localSheetId="1" hidden="1">2</definedName>
    <definedName name="solver_drv" localSheetId="0" hidden="1">2</definedName>
    <definedName name="solver_eng" localSheetId="1" hidden="1">1</definedName>
    <definedName name="solver_eng" localSheetId="0" hidden="1">1</definedName>
    <definedName name="solver_est" localSheetId="1" hidden="1">1</definedName>
    <definedName name="solver_est" localSheetId="0" hidden="1">1</definedName>
    <definedName name="solver_itr" localSheetId="1" hidden="1">2147483647</definedName>
    <definedName name="solver_itr" localSheetId="0" hidden="1">2147483647</definedName>
    <definedName name="solver_lhs1" localSheetId="1" hidden="1">ED設定!#REF!</definedName>
    <definedName name="solver_lhs1" localSheetId="0" hidden="1">params!$D$9:$D$16</definedName>
    <definedName name="solver_lhs2" localSheetId="1" hidden="1">ED設定!#REF!</definedName>
    <definedName name="solver_lhs2" localSheetId="0" hidden="1">params!$D$9:$D$16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2</definedName>
    <definedName name="solver_msl" localSheetId="0" hidden="1">2</definedName>
    <definedName name="solver_neg" localSheetId="1" hidden="1">1</definedName>
    <definedName name="solver_neg" localSheetId="0" hidden="1">1</definedName>
    <definedName name="solver_nod" localSheetId="1" hidden="1">2147483647</definedName>
    <definedName name="solver_nod" localSheetId="0" hidden="1">2147483647</definedName>
    <definedName name="solver_num" localSheetId="1" hidden="1">2</definedName>
    <definedName name="solver_num" localSheetId="0" hidden="1">2</definedName>
    <definedName name="solver_nwt" localSheetId="1" hidden="1">1</definedName>
    <definedName name="solver_nwt" localSheetId="0" hidden="1">1</definedName>
    <definedName name="solver_opt" localSheetId="1" hidden="1">ED設定!#REF!</definedName>
    <definedName name="solver_opt" localSheetId="0" hidden="1">params!#REF!</definedName>
    <definedName name="solver_pre" localSheetId="1" hidden="1">0.000001</definedName>
    <definedName name="solver_pre" localSheetId="0" hidden="1">0.000001</definedName>
    <definedName name="solver_rbv" localSheetId="1" hidden="1">2</definedName>
    <definedName name="solver_rbv" localSheetId="0" hidden="1">2</definedName>
    <definedName name="solver_rel1" localSheetId="1" hidden="1">1</definedName>
    <definedName name="solver_rel1" localSheetId="0" hidden="1">1</definedName>
    <definedName name="solver_rel2" localSheetId="1" hidden="1">3</definedName>
    <definedName name="solver_rel2" localSheetId="0" hidden="1">3</definedName>
    <definedName name="solver_rhs1" localSheetId="1" hidden="1">ED設定!#REF!</definedName>
    <definedName name="solver_rhs1" localSheetId="0" hidden="1">params!$B$9:$B$16</definedName>
    <definedName name="solver_rhs2" localSheetId="1" hidden="1">ED設定!#REF!</definedName>
    <definedName name="solver_rhs2" localSheetId="0" hidden="1">params!#REF!</definedName>
    <definedName name="solver_rlx" localSheetId="1" hidden="1">2</definedName>
    <definedName name="solver_rlx" localSheetId="0" hidden="1">2</definedName>
    <definedName name="solver_rsd" localSheetId="1" hidden="1">0</definedName>
    <definedName name="solver_rsd" localSheetId="0" hidden="1">0</definedName>
    <definedName name="solver_scl" localSheetId="1" hidden="1">2</definedName>
    <definedName name="solver_scl" localSheetId="0" hidden="1">2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2147483647</definedName>
    <definedName name="solver_tim" localSheetId="0" hidden="1">2147483647</definedName>
    <definedName name="solver_tol" localSheetId="1" hidden="1">0.01</definedName>
    <definedName name="solver_tol" localSheetId="0" hidden="1">0.01</definedName>
    <definedName name="solver_typ" localSheetId="1" hidden="1">2</definedName>
    <definedName name="solver_typ" localSheetId="0" hidden="1">2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  <definedName name="ssdA_Al">params!$D$41</definedName>
    <definedName name="ssdA1_d1">params!$D$42</definedName>
    <definedName name="ssdA1_d2">params!$D$44</definedName>
    <definedName name="ssdA1_Ea">params!$D$72</definedName>
    <definedName name="ssdA1_Eb">params!$D$73</definedName>
    <definedName name="ssdA1_Th">params!$D$43</definedName>
    <definedName name="ssdA2_d1">params!$D$46</definedName>
    <definedName name="ssdA2_d2">params!$D$48</definedName>
    <definedName name="ssdA2_Ea">params!$D$75</definedName>
    <definedName name="ssdA2_Eb">params!$D$76</definedName>
    <definedName name="ssdA2_Th">params!$D$47</definedName>
    <definedName name="ssdB_Al">params!$D$52</definedName>
    <definedName name="ssdB1_d1">params!$D$53</definedName>
    <definedName name="ssdB1_d2">params!$D$55</definedName>
    <definedName name="ssdB1_Ea">params!$D$78</definedName>
    <definedName name="ssdB1_Eb">params!$D$79</definedName>
    <definedName name="ssdB1_Th">params!$D$54</definedName>
    <definedName name="ssdB2_d1">params!$D$57</definedName>
    <definedName name="ssdB2_d2">params!$D$59</definedName>
    <definedName name="ssdB2_Ea">params!$D$81</definedName>
    <definedName name="ssdB2_Eb">params!$D$82</definedName>
    <definedName name="ssdB2_Th">params!$D$58</definedName>
    <definedName name="ThAir1">params!$D$30</definedName>
    <definedName name="ThAir2">params!$D$31</definedName>
    <definedName name="ThAu">params!$D$24</definedName>
    <definedName name="ThAu_Ar">params!$G$24</definedName>
    <definedName name="ThAu_Kr">params!$H$24</definedName>
    <definedName name="ThEDtbl">params!$D$9:$D$20</definedName>
    <definedName name="ThICmylar">params!$D$26</definedName>
    <definedName name="ThKapton">params!$D$25</definedName>
    <definedName name="ThPL">params!$D$28</definedName>
    <definedName name="ThPLmylar">params!$D$27</definedName>
    <definedName name="WBtitle">params!$D$2</definedName>
    <definedName name="Z_3AC4C5A4_CC01_4AA2_8975_95BDDCF33CBA_.wvu.Cols" localSheetId="1" hidden="1">ED設定!#REF!,ED設定!#REF!,ED設定!#REF!,ED設定!#REF!</definedName>
    <definedName name="Z_3AC4C5A4_CC01_4AA2_8975_95BDDCF33CBA_.wvu.Cols" localSheetId="0" hidden="1">params!#REF!,params!#REF!,params!#REF!,params!#REF!</definedName>
    <definedName name="Z_8A5D6D5C_C043_4E6B_AB9F_8AB531120421_.wvu.Cols" localSheetId="1" hidden="1">ED設定!#REF!,ED設定!#REF!,ED設定!#REF!,ED設定!#REF!</definedName>
    <definedName name="Z_8A5D6D5C_C043_4E6B_AB9F_8AB531120421_.wvu.Cols" localSheetId="0" hidden="1">params!#REF!,params!#REF!,params!#REF!,params!#REF!</definedName>
  </definedNames>
  <calcPr calcId="152511" iterate="1" iterateCount="1000"/>
  <customWorkbookViews>
    <customWorkbookView name="view2" guid="{3AC4C5A4-CC01-4AA2-8975-95BDDCF33CBA}" xWindow="9" yWindow="76" windowWidth="1821" windowHeight="634" activeSheetId="80"/>
    <customWorkbookView name="view1" guid="{8A5D6D5C-C043-4E6B-AB9F-8AB531120421}" xWindow="9" yWindow="76" windowWidth="1821" windowHeight="634" activeSheetId="80"/>
  </customWorkbookViews>
</workbook>
</file>

<file path=xl/calcChain.xml><?xml version="1.0" encoding="utf-8"?>
<calcChain xmlns="http://schemas.openxmlformats.org/spreadsheetml/2006/main">
  <c r="V13" i="202" l="1"/>
  <c r="V12" i="202"/>
  <c r="V11" i="202"/>
  <c r="V10" i="202"/>
  <c r="V9" i="202"/>
  <c r="W9" i="202" s="1"/>
  <c r="X9" i="202" s="1"/>
  <c r="Y9" i="202" s="1"/>
  <c r="Z9" i="202" s="1"/>
  <c r="C49" i="202" l="1"/>
  <c r="D35" i="202"/>
  <c r="D34" i="202"/>
  <c r="D29" i="202"/>
  <c r="D28" i="202"/>
  <c r="C28" i="202" s="1"/>
  <c r="D27" i="202"/>
  <c r="D26" i="202"/>
  <c r="C6" i="202"/>
  <c r="C17" i="202" s="1"/>
  <c r="AD4" i="202"/>
  <c r="B2" i="202"/>
  <c r="AG20" i="202" l="1"/>
  <c r="AG6" i="202"/>
  <c r="AH4" i="202"/>
  <c r="C15" i="202"/>
  <c r="C13" i="202"/>
  <c r="C12" i="202"/>
  <c r="C16" i="202"/>
  <c r="C14" i="202"/>
  <c r="C11" i="202"/>
  <c r="T146" i="202"/>
  <c r="R449" i="202"/>
  <c r="T516" i="202"/>
  <c r="R314" i="202"/>
  <c r="R247" i="202"/>
  <c r="R327" i="202"/>
  <c r="R464" i="202"/>
  <c r="T116" i="202"/>
  <c r="R76" i="202"/>
  <c r="R473" i="202"/>
  <c r="T508" i="202"/>
  <c r="T595" i="202"/>
  <c r="R278" i="202"/>
  <c r="R528" i="202"/>
  <c r="R319" i="202"/>
  <c r="R323" i="202"/>
  <c r="R548" i="202"/>
  <c r="T431" i="202"/>
  <c r="T191" i="202"/>
  <c r="R417" i="202"/>
  <c r="T190" i="202"/>
  <c r="R486" i="202"/>
  <c r="T81" i="202"/>
  <c r="T566" i="202"/>
  <c r="R294" i="202"/>
  <c r="T456" i="202"/>
  <c r="T546" i="202"/>
  <c r="T527" i="202"/>
  <c r="R229" i="202"/>
  <c r="R324" i="202"/>
  <c r="R330" i="202"/>
  <c r="R234" i="202"/>
  <c r="T223" i="202"/>
  <c r="T139" i="202"/>
  <c r="R49" i="202"/>
  <c r="T400" i="202"/>
  <c r="R402" i="202"/>
  <c r="T385" i="202"/>
  <c r="T540" i="202"/>
  <c r="T274" i="202"/>
  <c r="R564" i="202"/>
  <c r="R44" i="202"/>
  <c r="T54" i="202"/>
  <c r="R483" i="202"/>
  <c r="R96" i="202"/>
  <c r="R188" i="202"/>
  <c r="T531" i="202"/>
  <c r="T291" i="202"/>
  <c r="R423" i="202"/>
  <c r="T422" i="202"/>
  <c r="T180" i="202"/>
  <c r="T405" i="202"/>
  <c r="T197" i="202"/>
  <c r="T219" i="202"/>
  <c r="R558" i="202"/>
  <c r="T123" i="202"/>
  <c r="R126" i="202"/>
  <c r="R257" i="202"/>
  <c r="R519" i="202"/>
  <c r="R315" i="202"/>
  <c r="R332" i="202"/>
  <c r="R55" i="202"/>
  <c r="R377" i="202"/>
  <c r="R295" i="202"/>
  <c r="R560" i="202"/>
  <c r="R33" i="202"/>
  <c r="R391" i="202"/>
  <c r="R70" i="202"/>
  <c r="T73" i="202"/>
  <c r="R37" i="202"/>
  <c r="R299" i="202"/>
  <c r="R594" i="202"/>
  <c r="T577" i="202"/>
  <c r="T142" i="202"/>
  <c r="R148" i="202"/>
  <c r="R107" i="202"/>
  <c r="T472" i="202"/>
  <c r="T542" i="202"/>
  <c r="T334" i="202"/>
  <c r="T433" i="202"/>
  <c r="T193" i="202"/>
  <c r="T484" i="202"/>
  <c r="T551" i="202"/>
  <c r="T520" i="202"/>
  <c r="T315" i="202"/>
  <c r="T592" i="202"/>
  <c r="T96" i="202"/>
  <c r="R307" i="202"/>
  <c r="R322" i="202"/>
  <c r="T529" i="202"/>
  <c r="T307" i="202"/>
  <c r="R571" i="202"/>
  <c r="T224" i="202"/>
  <c r="R237" i="202"/>
  <c r="R524" i="202"/>
  <c r="R170" i="202"/>
  <c r="R177" i="202"/>
  <c r="T437" i="202"/>
  <c r="R495" i="202"/>
  <c r="T494" i="202"/>
  <c r="R474" i="202"/>
  <c r="V16" i="202"/>
  <c r="T27" i="202"/>
  <c r="T499" i="202"/>
  <c r="T259" i="202"/>
  <c r="T374" i="202"/>
  <c r="R533" i="202"/>
  <c r="T562" i="202"/>
  <c r="R41" i="202"/>
  <c r="R395" i="202"/>
  <c r="T394" i="202"/>
  <c r="T523" i="202"/>
  <c r="R359" i="202"/>
  <c r="R509" i="202"/>
  <c r="T538" i="202"/>
  <c r="T298" i="202"/>
  <c r="R471" i="202"/>
  <c r="T465" i="202"/>
  <c r="T225" i="202"/>
  <c r="R345" i="202"/>
  <c r="T380" i="202"/>
  <c r="T467" i="202"/>
  <c r="T71" i="202"/>
  <c r="R204" i="202"/>
  <c r="T120" i="202"/>
  <c r="R262" i="202"/>
  <c r="T247" i="202"/>
  <c r="R447" i="202"/>
  <c r="R216" i="202"/>
  <c r="T460" i="202"/>
  <c r="T470" i="202"/>
  <c r="T230" i="202"/>
  <c r="R510" i="202"/>
  <c r="T397" i="202"/>
  <c r="R147" i="202"/>
  <c r="T328" i="202"/>
  <c r="T249" i="202"/>
  <c r="T399" i="202"/>
  <c r="R67" i="202"/>
  <c r="R95" i="202"/>
  <c r="T322" i="202"/>
  <c r="R213" i="202"/>
  <c r="R363" i="202"/>
  <c r="T362" i="202"/>
  <c r="R171" i="202"/>
  <c r="R80" i="202"/>
  <c r="T178" i="202"/>
  <c r="R351" i="202"/>
  <c r="R445" i="202"/>
  <c r="T480" i="202"/>
  <c r="T108" i="202"/>
  <c r="R36" i="202"/>
  <c r="R459" i="202"/>
  <c r="R131" i="202"/>
  <c r="R210" i="202"/>
  <c r="R288" i="202"/>
  <c r="R356" i="202"/>
  <c r="T382" i="202"/>
  <c r="T174" i="202"/>
  <c r="R354" i="202"/>
  <c r="R134" i="202"/>
  <c r="R462" i="202"/>
  <c r="T445" i="202"/>
  <c r="T343" i="202"/>
  <c r="T427" i="202"/>
  <c r="T254" i="202"/>
  <c r="R550" i="202"/>
  <c r="R534" i="202"/>
  <c r="T549" i="202"/>
  <c r="R413" i="202"/>
  <c r="T448" i="202"/>
  <c r="R205" i="202"/>
  <c r="T270" i="202"/>
  <c r="R254" i="202"/>
  <c r="T56" i="202"/>
  <c r="R532" i="202"/>
  <c r="R43" i="202"/>
  <c r="R437" i="202"/>
  <c r="T345" i="202"/>
  <c r="R342" i="202"/>
  <c r="R206" i="202"/>
  <c r="R261" i="202"/>
  <c r="R517" i="202"/>
  <c r="R251" i="202"/>
  <c r="R241" i="202"/>
  <c r="T395" i="202"/>
  <c r="R34" i="202"/>
  <c r="R381" i="202"/>
  <c r="T154" i="202"/>
  <c r="R418" i="202"/>
  <c r="T285" i="202"/>
  <c r="T530" i="202"/>
  <c r="T340" i="202"/>
  <c r="T132" i="202"/>
  <c r="R232" i="202"/>
  <c r="T235" i="202"/>
  <c r="R84" i="202"/>
  <c r="R125" i="202"/>
  <c r="W11" i="202"/>
  <c r="R115" i="202"/>
  <c r="R559" i="202"/>
  <c r="T558" i="202"/>
  <c r="T482" i="202"/>
  <c r="T332" i="202"/>
  <c r="R590" i="202"/>
  <c r="T573" i="202"/>
  <c r="T158" i="202"/>
  <c r="R454" i="202"/>
  <c r="R338" i="202"/>
  <c r="R496" i="202"/>
  <c r="T183" i="202"/>
  <c r="T100" i="202"/>
  <c r="T59" i="202"/>
  <c r="R128" i="202"/>
  <c r="R209" i="202"/>
  <c r="T454" i="202"/>
  <c r="R387" i="202"/>
  <c r="R57" i="202"/>
  <c r="T144" i="202"/>
  <c r="T369" i="202"/>
  <c r="T129" i="202"/>
  <c r="T284" i="202"/>
  <c r="R522" i="202"/>
  <c r="T68" i="202"/>
  <c r="T55" i="202"/>
  <c r="T162" i="202"/>
  <c r="T466" i="202"/>
  <c r="R156" i="202"/>
  <c r="R211" i="202"/>
  <c r="T215" i="202"/>
  <c r="R341" i="202"/>
  <c r="R173" i="202"/>
  <c r="R335" i="202"/>
  <c r="R357" i="202"/>
  <c r="T338" i="202"/>
  <c r="T24" i="202"/>
  <c r="T379" i="202"/>
  <c r="T82" i="202"/>
  <c r="R146" i="202"/>
  <c r="T278" i="202"/>
  <c r="R542" i="202"/>
  <c r="R400" i="202"/>
  <c r="R420" i="202"/>
  <c r="T579" i="202"/>
  <c r="R65" i="202"/>
  <c r="T506" i="202"/>
  <c r="T266" i="202"/>
  <c r="R398" i="202"/>
  <c r="T381" i="202"/>
  <c r="R172" i="202"/>
  <c r="T404" i="202"/>
  <c r="T196" i="202"/>
  <c r="R380" i="202"/>
  <c r="R505" i="202"/>
  <c r="R309" i="202"/>
  <c r="R235" i="202"/>
  <c r="T217" i="202"/>
  <c r="T461" i="202"/>
  <c r="T495" i="202"/>
  <c r="T255" i="202"/>
  <c r="T288" i="202"/>
  <c r="R165" i="202"/>
  <c r="R283" i="202"/>
  <c r="T74" i="202"/>
  <c r="R82" i="202"/>
  <c r="T401" i="202"/>
  <c r="R427" i="202"/>
  <c r="T426" i="202"/>
  <c r="T582" i="202"/>
  <c r="T299" i="202"/>
  <c r="R577" i="202"/>
  <c r="R369" i="202"/>
  <c r="R64" i="202"/>
  <c r="R226" i="202"/>
  <c r="T428" i="202"/>
  <c r="T188" i="202"/>
  <c r="R169" i="202"/>
  <c r="T452" i="202"/>
  <c r="T511" i="202"/>
  <c r="R78" i="202"/>
  <c r="T409" i="202"/>
  <c r="T543" i="202"/>
  <c r="R120" i="202"/>
  <c r="R79" i="202"/>
  <c r="R29" i="202"/>
  <c r="R69" i="202"/>
  <c r="R93" i="202"/>
  <c r="R352" i="202"/>
  <c r="R499" i="202"/>
  <c r="R215" i="202"/>
  <c r="R460" i="202"/>
  <c r="T545" i="202"/>
  <c r="T349" i="202"/>
  <c r="R492" i="202"/>
  <c r="R300" i="202"/>
  <c r="T48" i="202"/>
  <c r="R145" i="202"/>
  <c r="T447" i="202"/>
  <c r="T181" i="202"/>
  <c r="T446" i="202"/>
  <c r="T238" i="202"/>
  <c r="R180" i="202"/>
  <c r="R583" i="202"/>
  <c r="R521" i="202"/>
  <c r="T199" i="202"/>
  <c r="R25" i="202"/>
  <c r="R441" i="202"/>
  <c r="R487" i="202"/>
  <c r="T486" i="202"/>
  <c r="T287" i="202"/>
  <c r="R430" i="202"/>
  <c r="T79" i="202"/>
  <c r="T584" i="202"/>
  <c r="R152" i="202"/>
  <c r="T89" i="202"/>
  <c r="T35" i="202"/>
  <c r="R83" i="202"/>
  <c r="R508" i="202"/>
  <c r="R190" i="202"/>
  <c r="T115" i="202"/>
  <c r="R379" i="202"/>
  <c r="T168" i="202"/>
  <c r="T424" i="202"/>
  <c r="T434" i="202"/>
  <c r="R85" i="202"/>
  <c r="V15" i="202"/>
  <c r="T361" i="202"/>
  <c r="T212" i="202"/>
  <c r="R246" i="202"/>
  <c r="R568" i="202"/>
  <c r="T107" i="202"/>
  <c r="R588" i="202"/>
  <c r="R408" i="202"/>
  <c r="T39" i="202"/>
  <c r="R140" i="202"/>
  <c r="R551" i="202"/>
  <c r="T550" i="202"/>
  <c r="T308" i="202"/>
  <c r="R566" i="202"/>
  <c r="T581" i="202"/>
  <c r="R412" i="202"/>
  <c r="T141" i="202"/>
  <c r="T569" i="202"/>
  <c r="R468" i="202"/>
  <c r="R580" i="202"/>
  <c r="T143" i="202"/>
  <c r="T78" i="202"/>
  <c r="R86" i="202"/>
  <c r="R185" i="202"/>
  <c r="R276" i="202"/>
  <c r="T346" i="202"/>
  <c r="T106" i="202"/>
  <c r="R415" i="202"/>
  <c r="T91" i="202"/>
  <c r="R426" i="202"/>
  <c r="T281" i="202"/>
  <c r="T439" i="202"/>
  <c r="T103" i="202"/>
  <c r="T218" i="202"/>
  <c r="R482" i="202"/>
  <c r="R518" i="202"/>
  <c r="R556" i="202"/>
  <c r="T265" i="202"/>
  <c r="R265" i="202"/>
  <c r="T337" i="202"/>
  <c r="R589" i="202"/>
  <c r="R221" i="202"/>
  <c r="R316" i="202"/>
  <c r="T314" i="202"/>
  <c r="T241" i="202"/>
  <c r="R493" i="202"/>
  <c r="R124" i="202"/>
  <c r="R142" i="202"/>
  <c r="R260" i="202"/>
  <c r="R63" i="202"/>
  <c r="T90" i="202"/>
  <c r="R434" i="202"/>
  <c r="T179" i="202"/>
  <c r="R443" i="202"/>
  <c r="T351" i="202"/>
  <c r="T555" i="202"/>
  <c r="T341" i="202"/>
  <c r="T133" i="202"/>
  <c r="T450" i="202"/>
  <c r="R243" i="202"/>
  <c r="R409" i="202"/>
  <c r="T444" i="202"/>
  <c r="T97" i="202"/>
  <c r="T438" i="202"/>
  <c r="T412" i="202"/>
  <c r="T329" i="202"/>
  <c r="R127" i="202"/>
  <c r="R123" i="202"/>
  <c r="T112" i="202"/>
  <c r="R40" i="202"/>
  <c r="T312" i="202"/>
  <c r="T488" i="202"/>
  <c r="R376" i="202"/>
  <c r="T387" i="202"/>
  <c r="R596" i="202"/>
  <c r="T169" i="202"/>
  <c r="T203" i="202"/>
  <c r="T105" i="202"/>
  <c r="R410" i="202"/>
  <c r="R512" i="202"/>
  <c r="R130" i="202"/>
  <c r="R138" i="202"/>
  <c r="R578" i="202"/>
  <c r="R480" i="202"/>
  <c r="R599" i="202"/>
  <c r="T186" i="202"/>
  <c r="R220" i="202"/>
  <c r="R302" i="202"/>
  <c r="R397" i="202"/>
  <c r="R217" i="202"/>
  <c r="R271" i="202"/>
  <c r="R498" i="202"/>
  <c r="T481" i="202"/>
  <c r="T109" i="202"/>
  <c r="R361" i="202"/>
  <c r="R178" i="202"/>
  <c r="R60" i="202"/>
  <c r="R141" i="202"/>
  <c r="R435" i="202"/>
  <c r="T268" i="202"/>
  <c r="T596" i="202"/>
  <c r="T388" i="202"/>
  <c r="R225" i="202"/>
  <c r="T491" i="202"/>
  <c r="T172" i="202"/>
  <c r="R103" i="202"/>
  <c r="W10" i="202"/>
  <c r="T95" i="202"/>
  <c r="T407" i="202"/>
  <c r="R575" i="202"/>
  <c r="R248" i="202"/>
  <c r="T588" i="202"/>
  <c r="T342" i="202"/>
  <c r="T102" i="202"/>
  <c r="T414" i="202"/>
  <c r="T206" i="202"/>
  <c r="T304" i="202"/>
  <c r="R404" i="202"/>
  <c r="T567" i="202"/>
  <c r="R337" i="202"/>
  <c r="R48" i="202"/>
  <c r="R94" i="202"/>
  <c r="AA9" i="202"/>
  <c r="T70" i="202"/>
  <c r="R491" i="202"/>
  <c r="T490" i="202"/>
  <c r="T295" i="202"/>
  <c r="T296" i="202"/>
  <c r="R554" i="202"/>
  <c r="T578" i="202"/>
  <c r="T122" i="202"/>
  <c r="R386" i="202"/>
  <c r="T236" i="202"/>
  <c r="R230" i="202"/>
  <c r="R587" i="202"/>
  <c r="R396" i="202"/>
  <c r="R46" i="202"/>
  <c r="T86" i="202"/>
  <c r="R100" i="202"/>
  <c r="T510" i="202"/>
  <c r="T302" i="202"/>
  <c r="R97" i="202"/>
  <c r="R500" i="202"/>
  <c r="T557" i="202"/>
  <c r="T317" i="202"/>
  <c r="R406" i="202"/>
  <c r="T421" i="202"/>
  <c r="R372" i="202"/>
  <c r="R223" i="202"/>
  <c r="R367" i="202"/>
  <c r="T23" i="202"/>
  <c r="R91" i="202"/>
  <c r="T283" i="202"/>
  <c r="T500" i="202"/>
  <c r="T292" i="202"/>
  <c r="R102" i="202"/>
  <c r="R196" i="202"/>
  <c r="T478" i="202"/>
  <c r="W16" i="202"/>
  <c r="T519" i="202"/>
  <c r="R244" i="202"/>
  <c r="T46" i="202"/>
  <c r="T41" i="202"/>
  <c r="T242" i="202"/>
  <c r="R23" i="202"/>
  <c r="R293" i="202"/>
  <c r="R298" i="202"/>
  <c r="R305" i="202"/>
  <c r="T99" i="202"/>
  <c r="R455" i="202"/>
  <c r="T157" i="202"/>
  <c r="T585" i="202"/>
  <c r="T536" i="202"/>
  <c r="T101" i="202"/>
  <c r="T368" i="202"/>
  <c r="T128" i="202"/>
  <c r="R484" i="202"/>
  <c r="R469" i="202"/>
  <c r="T50" i="202"/>
  <c r="R90" i="202"/>
  <c r="R160" i="202"/>
  <c r="T425" i="202"/>
  <c r="T459" i="202"/>
  <c r="R104" i="202"/>
  <c r="R168" i="202"/>
  <c r="R52" i="202"/>
  <c r="R186" i="202"/>
  <c r="T583" i="202"/>
  <c r="R158" i="202"/>
  <c r="T333" i="202"/>
  <c r="T111" i="202"/>
  <c r="R375" i="202"/>
  <c r="T279" i="202"/>
  <c r="R479" i="202"/>
  <c r="R541" i="202"/>
  <c r="T576" i="202"/>
  <c r="T356" i="202"/>
  <c r="T398" i="202"/>
  <c r="T392" i="202"/>
  <c r="R538" i="202"/>
  <c r="R523" i="202"/>
  <c r="T269" i="202"/>
  <c r="T507" i="202"/>
  <c r="R320" i="202"/>
  <c r="R136" i="202"/>
  <c r="T360" i="202"/>
  <c r="R289" i="202"/>
  <c r="T435" i="202"/>
  <c r="T173" i="202"/>
  <c r="T290" i="202"/>
  <c r="R364" i="202"/>
  <c r="R572" i="202"/>
  <c r="R585" i="202"/>
  <c r="T413" i="202"/>
  <c r="R35" i="202"/>
  <c r="R155" i="202"/>
  <c r="T330" i="202"/>
  <c r="T187" i="202"/>
  <c r="T63" i="202"/>
  <c r="T25" i="202"/>
  <c r="T327" i="202"/>
  <c r="R249" i="202"/>
  <c r="R569" i="202"/>
  <c r="T598" i="202"/>
  <c r="T358" i="202"/>
  <c r="R431" i="202"/>
  <c r="T462" i="202"/>
  <c r="T559" i="202"/>
  <c r="T319" i="202"/>
  <c r="R545" i="202"/>
  <c r="T574" i="202"/>
  <c r="T366" i="202"/>
  <c r="T440" i="202"/>
  <c r="T501" i="202"/>
  <c r="T293" i="202"/>
  <c r="T432" i="202"/>
  <c r="T192" i="202"/>
  <c r="V17" i="202"/>
  <c r="T485" i="202"/>
  <c r="R277" i="202"/>
  <c r="R476" i="202"/>
  <c r="T40" i="202"/>
  <c r="R51" i="202"/>
  <c r="T267" i="202"/>
  <c r="R281" i="202"/>
  <c r="T528" i="202"/>
  <c r="T282" i="202"/>
  <c r="R546" i="202"/>
  <c r="R446" i="202"/>
  <c r="T209" i="202"/>
  <c r="R461" i="202"/>
  <c r="T364" i="202"/>
  <c r="T124" i="202"/>
  <c r="T211" i="202"/>
  <c r="R108" i="202"/>
  <c r="R227" i="202"/>
  <c r="R297" i="202"/>
  <c r="R285" i="202"/>
  <c r="R399" i="202"/>
  <c r="T430" i="202"/>
  <c r="T185" i="202"/>
  <c r="T204" i="202"/>
  <c r="T214" i="202"/>
  <c r="R478" i="202"/>
  <c r="R481" i="202"/>
  <c r="T548" i="202"/>
  <c r="R88" i="202"/>
  <c r="R133" i="202"/>
  <c r="R527" i="202"/>
  <c r="R182" i="202"/>
  <c r="R392" i="202"/>
  <c r="R506" i="202"/>
  <c r="R27" i="202"/>
  <c r="R54" i="202"/>
  <c r="T498" i="202"/>
  <c r="R264" i="202"/>
  <c r="R270" i="202"/>
  <c r="T497" i="202"/>
  <c r="T257" i="202"/>
  <c r="R68" i="202"/>
  <c r="T463" i="202"/>
  <c r="T198" i="202"/>
  <c r="T370" i="202"/>
  <c r="R81" i="202"/>
  <c r="R56" i="202"/>
  <c r="T113" i="202"/>
  <c r="R365" i="202"/>
  <c r="R317" i="202"/>
  <c r="T489" i="202"/>
  <c r="T38" i="202"/>
  <c r="R87" i="202"/>
  <c r="T43" i="202"/>
  <c r="T210" i="202"/>
  <c r="T393" i="202"/>
  <c r="R143" i="202"/>
  <c r="D7" i="202"/>
  <c r="T104" i="202"/>
  <c r="R259" i="202"/>
  <c r="R343" i="202"/>
  <c r="T28" i="202"/>
  <c r="T553" i="202"/>
  <c r="T331" i="202"/>
  <c r="R191" i="202"/>
  <c r="T403" i="202"/>
  <c r="T163" i="202"/>
  <c r="T493" i="202"/>
  <c r="T253" i="202"/>
  <c r="R239" i="202"/>
  <c r="T532" i="202"/>
  <c r="T324" i="202"/>
  <c r="T77" i="202"/>
  <c r="T286" i="202"/>
  <c r="R582" i="202"/>
  <c r="T177" i="202"/>
  <c r="R429" i="202"/>
  <c r="T228" i="202"/>
  <c r="R543" i="202"/>
  <c r="T264" i="202"/>
  <c r="T504" i="202"/>
  <c r="T336" i="202"/>
  <c r="R199" i="202"/>
  <c r="R290" i="202"/>
  <c r="R371" i="202"/>
  <c r="T273" i="202"/>
  <c r="R555" i="202"/>
  <c r="T554" i="202"/>
  <c r="T479" i="202"/>
  <c r="R414" i="202"/>
  <c r="T36" i="202"/>
  <c r="R139" i="202"/>
  <c r="R421" i="202"/>
  <c r="R53" i="202"/>
  <c r="R116" i="202"/>
  <c r="T208" i="202"/>
  <c r="R366" i="202"/>
  <c r="T94" i="202"/>
  <c r="T473" i="202"/>
  <c r="T53" i="202"/>
  <c r="R236" i="202"/>
  <c r="R475" i="202"/>
  <c r="T67" i="202"/>
  <c r="R458" i="202"/>
  <c r="R516" i="202"/>
  <c r="T83" i="202"/>
  <c r="R368" i="202"/>
  <c r="R66" i="202"/>
  <c r="T170" i="202"/>
  <c r="T131" i="202"/>
  <c r="R144" i="202"/>
  <c r="T260" i="202"/>
  <c r="R159" i="202"/>
  <c r="R567" i="202"/>
  <c r="R576" i="202"/>
  <c r="R110" i="202"/>
  <c r="R26" i="202"/>
  <c r="R272" i="202"/>
  <c r="T599" i="202"/>
  <c r="T443" i="202"/>
  <c r="R71" i="202"/>
  <c r="R348" i="202"/>
  <c r="T275" i="202"/>
  <c r="R233" i="202"/>
  <c r="T451" i="202"/>
  <c r="R384" i="202"/>
  <c r="T350" i="202"/>
  <c r="R194" i="202"/>
  <c r="R328" i="202"/>
  <c r="R470" i="202"/>
  <c r="T316" i="202"/>
  <c r="T305" i="202"/>
  <c r="R456" i="202"/>
  <c r="R444" i="202"/>
  <c r="T213" i="202"/>
  <c r="R195" i="202"/>
  <c r="R540" i="202"/>
  <c r="T541" i="202"/>
  <c r="R99" i="202"/>
  <c r="T240" i="202"/>
  <c r="R255" i="202"/>
  <c r="R494" i="202"/>
  <c r="T202" i="202"/>
  <c r="R224" i="202"/>
  <c r="T597" i="202"/>
  <c r="R58" i="202"/>
  <c r="T419" i="202"/>
  <c r="T347" i="202"/>
  <c r="R119" i="202"/>
  <c r="R334" i="202"/>
  <c r="T458" i="202"/>
  <c r="R89" i="202"/>
  <c r="T561" i="202"/>
  <c r="T159" i="202"/>
  <c r="R525" i="202"/>
  <c r="R74" i="202"/>
  <c r="T586" i="202"/>
  <c r="R240" i="202"/>
  <c r="R598" i="202"/>
  <c r="T477" i="202"/>
  <c r="T390" i="202"/>
  <c r="T72" i="202"/>
  <c r="R72" i="202"/>
  <c r="T76" i="202"/>
  <c r="T563" i="202"/>
  <c r="R275" i="202"/>
  <c r="R151" i="202"/>
  <c r="T244" i="202"/>
  <c r="R303" i="202"/>
  <c r="T232" i="202"/>
  <c r="R301" i="202"/>
  <c r="R198" i="202"/>
  <c r="R179" i="202"/>
  <c r="R428" i="202"/>
  <c r="R503" i="202"/>
  <c r="R132" i="202"/>
  <c r="R362" i="202"/>
  <c r="T155" i="202"/>
  <c r="T518" i="202"/>
  <c r="R266" i="202"/>
  <c r="T176" i="202"/>
  <c r="R207" i="202"/>
  <c r="R256" i="202"/>
  <c r="R504" i="202"/>
  <c r="R378" i="202"/>
  <c r="R162" i="202"/>
  <c r="R448" i="202"/>
  <c r="T449" i="202"/>
  <c r="R549" i="202"/>
  <c r="R565" i="202"/>
  <c r="T51" i="202"/>
  <c r="T320" i="202"/>
  <c r="R308" i="202"/>
  <c r="R507" i="202"/>
  <c r="R77" i="202"/>
  <c r="T252" i="202"/>
  <c r="T377" i="202"/>
  <c r="R439" i="202"/>
  <c r="R112" i="202"/>
  <c r="R222" i="202"/>
  <c r="T471" i="202"/>
  <c r="T526" i="202"/>
  <c r="T593" i="202"/>
  <c r="T570" i="202"/>
  <c r="T464" i="202"/>
  <c r="R92" i="202"/>
  <c r="R553" i="202"/>
  <c r="T126" i="202"/>
  <c r="T246" i="202"/>
  <c r="R442" i="202"/>
  <c r="T469" i="202"/>
  <c r="T589" i="202"/>
  <c r="R581" i="202"/>
  <c r="T52" i="202"/>
  <c r="T167" i="202"/>
  <c r="T61" i="202"/>
  <c r="R242" i="202"/>
  <c r="T34" i="202"/>
  <c r="T411" i="202"/>
  <c r="R563" i="202"/>
  <c r="R452" i="202"/>
  <c r="T239" i="202"/>
  <c r="R584" i="202"/>
  <c r="R273" i="202"/>
  <c r="R311" i="202"/>
  <c r="R192" i="202"/>
  <c r="T389" i="202"/>
  <c r="R258" i="202"/>
  <c r="T580" i="202"/>
  <c r="R349" i="202"/>
  <c r="T49" i="202"/>
  <c r="T93" i="202"/>
  <c r="R75" i="202"/>
  <c r="R440" i="202"/>
  <c r="T321" i="202"/>
  <c r="R531" i="202"/>
  <c r="R520" i="202"/>
  <c r="R513" i="202"/>
  <c r="T475" i="202"/>
  <c r="R50" i="202"/>
  <c r="T391" i="202"/>
  <c r="R161" i="202"/>
  <c r="T216" i="202"/>
  <c r="R201" i="202"/>
  <c r="R38" i="202"/>
  <c r="R501" i="202"/>
  <c r="T323" i="202"/>
  <c r="R153" i="202"/>
  <c r="T184" i="202"/>
  <c r="R310" i="202"/>
  <c r="R490" i="202"/>
  <c r="R59" i="202"/>
  <c r="T474" i="202"/>
  <c r="R472" i="202"/>
  <c r="T140" i="202"/>
  <c r="T402" i="202"/>
  <c r="T205" i="202"/>
  <c r="T571" i="202"/>
  <c r="T45" i="202"/>
  <c r="R231" i="202"/>
  <c r="R382" i="202"/>
  <c r="R47" i="202"/>
  <c r="R451" i="202"/>
  <c r="R515" i="202"/>
  <c r="T166" i="202"/>
  <c r="T514" i="202"/>
  <c r="T420" i="202"/>
  <c r="R118" i="202"/>
  <c r="T195" i="202"/>
  <c r="R208" i="202"/>
  <c r="R203" i="202"/>
  <c r="R370" i="202"/>
  <c r="T313" i="202"/>
  <c r="R574" i="202"/>
  <c r="T502" i="202"/>
  <c r="W13" i="202"/>
  <c r="R360" i="202"/>
  <c r="R28" i="202"/>
  <c r="T564" i="202"/>
  <c r="T245" i="202"/>
  <c r="T375" i="202"/>
  <c r="T30" i="202"/>
  <c r="T272" i="202"/>
  <c r="R597" i="202"/>
  <c r="T594" i="202"/>
  <c r="R163" i="202"/>
  <c r="T533" i="202"/>
  <c r="R539" i="202"/>
  <c r="T442" i="202"/>
  <c r="T408" i="202"/>
  <c r="T44" i="202"/>
  <c r="R157" i="202"/>
  <c r="R432" i="202"/>
  <c r="R187" i="202"/>
  <c r="T42" i="202"/>
  <c r="R19" i="202"/>
  <c r="T457" i="202"/>
  <c r="T503" i="202"/>
  <c r="T535" i="202"/>
  <c r="T365" i="202"/>
  <c r="T297" i="202"/>
  <c r="T372" i="202"/>
  <c r="R544" i="202"/>
  <c r="T309" i="202"/>
  <c r="R383" i="202"/>
  <c r="T522" i="202"/>
  <c r="T417" i="202"/>
  <c r="R389" i="202"/>
  <c r="T221" i="202"/>
  <c r="R425" i="202"/>
  <c r="T33" i="202"/>
  <c r="R268" i="202"/>
  <c r="T384" i="202"/>
  <c r="T121" i="202"/>
  <c r="R154" i="202"/>
  <c r="R457" i="202"/>
  <c r="R175" i="202"/>
  <c r="T357" i="202"/>
  <c r="R339" i="202"/>
  <c r="R137" i="202"/>
  <c r="T348" i="202"/>
  <c r="R135" i="202"/>
  <c r="R537" i="202"/>
  <c r="T32" i="202"/>
  <c r="R274" i="202"/>
  <c r="R350" i="202"/>
  <c r="T220" i="202"/>
  <c r="T152" i="202"/>
  <c r="R184" i="202"/>
  <c r="R121" i="202"/>
  <c r="T161" i="202"/>
  <c r="R325" i="202"/>
  <c r="R164" i="202"/>
  <c r="R393" i="202"/>
  <c r="R390" i="202"/>
  <c r="R552" i="202"/>
  <c r="R114" i="202"/>
  <c r="R202" i="202"/>
  <c r="T524" i="202"/>
  <c r="T31" i="202"/>
  <c r="R485" i="202"/>
  <c r="R401" i="202"/>
  <c r="R284" i="202"/>
  <c r="T371" i="202"/>
  <c r="T303" i="202"/>
  <c r="T513" i="202"/>
  <c r="R403" i="202"/>
  <c r="R419" i="202"/>
  <c r="T256" i="202"/>
  <c r="T575" i="202"/>
  <c r="T587" i="202"/>
  <c r="T207" i="202"/>
  <c r="T248" i="202"/>
  <c r="R502" i="202"/>
  <c r="R463" i="202"/>
  <c r="T263" i="202"/>
  <c r="R200" i="202"/>
  <c r="R340" i="202"/>
  <c r="R263" i="202"/>
  <c r="C7" i="202"/>
  <c r="R347" i="202"/>
  <c r="T378" i="202"/>
  <c r="T339" i="202"/>
  <c r="R306" i="202"/>
  <c r="T436" i="202"/>
  <c r="T310" i="202"/>
  <c r="T271" i="202"/>
  <c r="T359" i="202"/>
  <c r="R318" i="202"/>
  <c r="T353" i="202"/>
  <c r="R488" i="202"/>
  <c r="R174" i="202"/>
  <c r="R592" i="202"/>
  <c r="T130" i="202"/>
  <c r="R149" i="202"/>
  <c r="T277" i="202"/>
  <c r="X11" i="202"/>
  <c r="T26" i="202"/>
  <c r="T311" i="202"/>
  <c r="R353" i="202"/>
  <c r="R557" i="202"/>
  <c r="T496" i="202"/>
  <c r="W12" i="202"/>
  <c r="R497" i="202"/>
  <c r="T148" i="202"/>
  <c r="T147" i="202"/>
  <c r="T237" i="202"/>
  <c r="T84" i="202"/>
  <c r="R436" i="202"/>
  <c r="T150" i="202"/>
  <c r="R595" i="202"/>
  <c r="T416" i="202"/>
  <c r="R304" i="202"/>
  <c r="T505" i="202"/>
  <c r="T544" i="202"/>
  <c r="R570" i="202"/>
  <c r="T233" i="202"/>
  <c r="R183" i="202"/>
  <c r="T386" i="202"/>
  <c r="T512" i="202"/>
  <c r="T118" i="202"/>
  <c r="T423" i="202"/>
  <c r="R535" i="202"/>
  <c r="R113" i="202"/>
  <c r="T226" i="202"/>
  <c r="R176" i="202"/>
  <c r="T572" i="202"/>
  <c r="R252" i="202"/>
  <c r="T58" i="202"/>
  <c r="T262" i="202"/>
  <c r="R416" i="202"/>
  <c r="T119" i="202"/>
  <c r="R573" i="202"/>
  <c r="T539" i="202"/>
  <c r="T280" i="202"/>
  <c r="R189" i="202"/>
  <c r="R219" i="202"/>
  <c r="R193" i="202"/>
  <c r="R106" i="202"/>
  <c r="T521" i="202"/>
  <c r="R30" i="202"/>
  <c r="T135" i="202"/>
  <c r="T455" i="202"/>
  <c r="T415" i="202"/>
  <c r="R129" i="202"/>
  <c r="T134" i="202"/>
  <c r="R326" i="202"/>
  <c r="T227" i="202"/>
  <c r="T410" i="202"/>
  <c r="T110" i="202"/>
  <c r="R269" i="202"/>
  <c r="R424" i="202"/>
  <c r="R593" i="202"/>
  <c r="T151" i="202"/>
  <c r="R45" i="202"/>
  <c r="T476" i="202"/>
  <c r="R245" i="202"/>
  <c r="R321" i="202"/>
  <c r="R228" i="202"/>
  <c r="T145" i="202"/>
  <c r="R547" i="202"/>
  <c r="R405" i="202"/>
  <c r="R394" i="202"/>
  <c r="T363" i="202"/>
  <c r="T87" i="202"/>
  <c r="T318" i="202"/>
  <c r="R529" i="202"/>
  <c r="R465" i="202"/>
  <c r="T62" i="202"/>
  <c r="R530" i="202"/>
  <c r="R150" i="202"/>
  <c r="R111" i="202"/>
  <c r="T534" i="202"/>
  <c r="T325" i="202"/>
  <c r="T406" i="202"/>
  <c r="T149" i="202"/>
  <c r="T373" i="202"/>
  <c r="R422" i="202"/>
  <c r="T429" i="202"/>
  <c r="R214" i="202"/>
  <c r="T261" i="202"/>
  <c r="T367" i="202"/>
  <c r="T591" i="202"/>
  <c r="T80" i="202"/>
  <c r="R373" i="202"/>
  <c r="T250" i="202"/>
  <c r="T515" i="202"/>
  <c r="T300" i="202"/>
  <c r="T335" i="202"/>
  <c r="T201" i="202"/>
  <c r="R388" i="202"/>
  <c r="R238" i="202"/>
  <c r="R109" i="202"/>
  <c r="T289" i="202"/>
  <c r="T418" i="202"/>
  <c r="R197" i="202"/>
  <c r="T160" i="202"/>
  <c r="T60" i="202"/>
  <c r="T344" i="202"/>
  <c r="R101" i="202"/>
  <c r="T376" i="202"/>
  <c r="R329" i="202"/>
  <c r="R218" i="202"/>
  <c r="T57" i="202"/>
  <c r="T137" i="202"/>
  <c r="T258" i="202"/>
  <c r="R282" i="202"/>
  <c r="R467" i="202"/>
  <c r="R591" i="202"/>
  <c r="T117" i="202"/>
  <c r="T69" i="202"/>
  <c r="T37" i="202"/>
  <c r="R181" i="202"/>
  <c r="R296" i="202"/>
  <c r="T590" i="202"/>
  <c r="T352" i="202"/>
  <c r="R291" i="202"/>
  <c r="R313" i="202"/>
  <c r="R117" i="202"/>
  <c r="T222" i="202"/>
  <c r="T483" i="202"/>
  <c r="T182" i="202"/>
  <c r="R438" i="202"/>
  <c r="T525" i="202"/>
  <c r="T231" i="202"/>
  <c r="R579" i="202"/>
  <c r="T537" i="202"/>
  <c r="R586" i="202"/>
  <c r="R312" i="202"/>
  <c r="R466" i="202"/>
  <c r="R450" i="202"/>
  <c r="T468" i="202"/>
  <c r="R346" i="202"/>
  <c r="T294" i="202"/>
  <c r="T301" i="202"/>
  <c r="R511" i="202"/>
  <c r="T164" i="202"/>
  <c r="R32" i="202"/>
  <c r="R526" i="202"/>
  <c r="R167" i="202"/>
  <c r="R344" i="202"/>
  <c r="T156" i="202"/>
  <c r="R24" i="202"/>
  <c r="T560" i="202"/>
  <c r="T136" i="202"/>
  <c r="T243" i="202"/>
  <c r="T306" i="202"/>
  <c r="T492" i="202"/>
  <c r="R287" i="202"/>
  <c r="T175" i="202"/>
  <c r="T453" i="202"/>
  <c r="T200" i="202"/>
  <c r="R355" i="202"/>
  <c r="T234" i="202"/>
  <c r="R286" i="202"/>
  <c r="R253" i="202"/>
  <c r="T29" i="202"/>
  <c r="T47" i="202"/>
  <c r="R433" i="202"/>
  <c r="T165" i="202"/>
  <c r="R536" i="202"/>
  <c r="T189" i="202"/>
  <c r="R336" i="202"/>
  <c r="R61" i="202"/>
  <c r="T127" i="202"/>
  <c r="T326" i="202"/>
  <c r="T565" i="202"/>
  <c r="R250" i="202"/>
  <c r="R514" i="202"/>
  <c r="T64" i="202"/>
  <c r="R374" i="202"/>
  <c r="R411" i="202"/>
  <c r="R489" i="202"/>
  <c r="T276" i="202"/>
  <c r="R105" i="202"/>
  <c r="R212" i="202"/>
  <c r="R166" i="202"/>
  <c r="T509" i="202"/>
  <c r="R333" i="202"/>
  <c r="R407" i="202"/>
  <c r="R267" i="202"/>
  <c r="T114" i="202"/>
  <c r="T98" i="202"/>
  <c r="T194" i="202"/>
  <c r="R39" i="202"/>
  <c r="T396" i="202"/>
  <c r="T487" i="202"/>
  <c r="T75" i="202"/>
  <c r="T441" i="202"/>
  <c r="R62" i="202"/>
  <c r="R477" i="202"/>
  <c r="T517" i="202"/>
  <c r="R279" i="202"/>
  <c r="R280" i="202"/>
  <c r="T65" i="202"/>
  <c r="T568" i="202"/>
  <c r="R122" i="202"/>
  <c r="T229" i="202"/>
  <c r="R562" i="202"/>
  <c r="T66" i="202"/>
  <c r="R98" i="202"/>
  <c r="R73" i="202"/>
  <c r="T85" i="202"/>
  <c r="T552" i="202"/>
  <c r="T138" i="202"/>
  <c r="T547" i="202"/>
  <c r="R292" i="202"/>
  <c r="R42" i="202"/>
  <c r="T556" i="202"/>
  <c r="T125" i="202"/>
  <c r="R385" i="202"/>
  <c r="T355" i="202"/>
  <c r="T383" i="202"/>
  <c r="T171" i="202"/>
  <c r="R31" i="202"/>
  <c r="V14" i="202"/>
  <c r="R358" i="202"/>
  <c r="R561" i="202"/>
  <c r="T153" i="202"/>
  <c r="T251" i="202"/>
  <c r="T88" i="202"/>
  <c r="T354" i="202"/>
  <c r="T92" i="202"/>
  <c r="R331" i="202"/>
  <c r="R453" i="202"/>
  <c r="X16" i="202" l="1"/>
  <c r="X12" i="202"/>
  <c r="Y11" i="202"/>
  <c r="Z11" i="202" s="1"/>
  <c r="X10" i="202"/>
  <c r="Y10" i="202" s="1"/>
  <c r="Z10" i="202" s="1"/>
  <c r="D55" i="197"/>
  <c r="Y12" i="202"/>
  <c r="AA10" i="202"/>
  <c r="AB9" i="202"/>
  <c r="W15" i="202"/>
  <c r="Y16" i="202"/>
  <c r="AG9" i="202"/>
  <c r="AD9" i="202"/>
  <c r="W17" i="202"/>
  <c r="X13" i="202"/>
  <c r="AA11" i="202"/>
  <c r="W14" i="202"/>
  <c r="X14" i="202" l="1"/>
  <c r="Y14" i="202" s="1"/>
  <c r="Z14" i="202" s="1"/>
  <c r="AH9" i="202"/>
  <c r="AC9" i="202"/>
  <c r="S116" i="202"/>
  <c r="U116" i="202"/>
  <c r="S525" i="202"/>
  <c r="U525" i="202"/>
  <c r="U256" i="202"/>
  <c r="S256" i="202"/>
  <c r="U260" i="202"/>
  <c r="S260" i="202"/>
  <c r="S236" i="202"/>
  <c r="U236" i="202"/>
  <c r="S426" i="202"/>
  <c r="U426" i="202"/>
  <c r="U288" i="202"/>
  <c r="S288" i="202"/>
  <c r="U99" i="202"/>
  <c r="S99" i="202"/>
  <c r="U373" i="202"/>
  <c r="S373" i="202"/>
  <c r="U196" i="202"/>
  <c r="S196" i="202"/>
  <c r="U174" i="202"/>
  <c r="S174" i="202"/>
  <c r="U115" i="202"/>
  <c r="S115" i="202"/>
  <c r="U299" i="202"/>
  <c r="S299" i="202"/>
  <c r="S151" i="202"/>
  <c r="U151" i="202"/>
  <c r="S453" i="202"/>
  <c r="U453" i="202"/>
  <c r="U59" i="202"/>
  <c r="S59" i="202"/>
  <c r="S261" i="202"/>
  <c r="U261" i="202"/>
  <c r="S54" i="202"/>
  <c r="U54" i="202"/>
  <c r="U454" i="202"/>
  <c r="S454" i="202"/>
  <c r="U250" i="202"/>
  <c r="S250" i="202"/>
  <c r="S487" i="202"/>
  <c r="U487" i="202"/>
  <c r="U320" i="202"/>
  <c r="S320" i="202"/>
  <c r="S338" i="202"/>
  <c r="U338" i="202"/>
  <c r="U389" i="202"/>
  <c r="S389" i="202"/>
  <c r="S560" i="202"/>
  <c r="U560" i="202"/>
  <c r="U472" i="202"/>
  <c r="S472" i="202"/>
  <c r="U76" i="202"/>
  <c r="S76" i="202"/>
  <c r="S201" i="202"/>
  <c r="U201" i="202"/>
  <c r="S69" i="202"/>
  <c r="U69" i="202"/>
  <c r="U135" i="202"/>
  <c r="S135" i="202"/>
  <c r="S93" i="202"/>
  <c r="U93" i="202"/>
  <c r="S336" i="202"/>
  <c r="U336" i="202"/>
  <c r="U81" i="202"/>
  <c r="S81" i="202"/>
  <c r="S177" i="202"/>
  <c r="U177" i="202"/>
  <c r="U553" i="202"/>
  <c r="S553" i="202"/>
  <c r="S206" i="202"/>
  <c r="U206" i="202"/>
  <c r="U48" i="202"/>
  <c r="S48" i="202"/>
  <c r="U315" i="202"/>
  <c r="S315" i="202"/>
  <c r="U165" i="202"/>
  <c r="S165" i="202"/>
  <c r="S537" i="202"/>
  <c r="U537" i="202"/>
  <c r="S74" i="202"/>
  <c r="U74" i="202"/>
  <c r="U25" i="202"/>
  <c r="S25" i="202"/>
  <c r="S109" i="202"/>
  <c r="U109" i="202"/>
  <c r="U352" i="202"/>
  <c r="S352" i="202"/>
  <c r="U494" i="202"/>
  <c r="S494" i="202"/>
  <c r="U407" i="202"/>
  <c r="S407" i="202"/>
  <c r="S134" i="202"/>
  <c r="U134" i="202"/>
  <c r="U354" i="202"/>
  <c r="S354" i="202"/>
  <c r="S40" i="202"/>
  <c r="U40" i="202"/>
  <c r="U70" i="202"/>
  <c r="S70" i="202"/>
  <c r="S29" i="202"/>
  <c r="U29" i="202"/>
  <c r="U335" i="202"/>
  <c r="S335" i="202"/>
  <c r="S276" i="202"/>
  <c r="U276" i="202"/>
  <c r="U395" i="202"/>
  <c r="S395" i="202"/>
  <c r="AG3" i="202"/>
  <c r="U47" i="202"/>
  <c r="S47" i="202"/>
  <c r="U90" i="202"/>
  <c r="S90" i="202"/>
  <c r="U223" i="202"/>
  <c r="S223" i="202"/>
  <c r="U334" i="202"/>
  <c r="S334" i="202"/>
  <c r="S188" i="202"/>
  <c r="U188" i="202"/>
  <c r="U41" i="202"/>
  <c r="S41" i="202"/>
  <c r="S191" i="202"/>
  <c r="U191" i="202"/>
  <c r="U590" i="202"/>
  <c r="S590" i="202"/>
  <c r="S35" i="202"/>
  <c r="U35" i="202"/>
  <c r="S160" i="202"/>
  <c r="U160" i="202"/>
  <c r="U259" i="202"/>
  <c r="S259" i="202"/>
  <c r="U349" i="202"/>
  <c r="S349" i="202"/>
  <c r="U309" i="202"/>
  <c r="S309" i="202"/>
  <c r="S149" i="202"/>
  <c r="U149" i="202"/>
  <c r="U121" i="202"/>
  <c r="S121" i="202"/>
  <c r="U317" i="202"/>
  <c r="S317" i="202"/>
  <c r="S277" i="202"/>
  <c r="U277" i="202"/>
  <c r="U31" i="202"/>
  <c r="S31" i="202"/>
  <c r="S221" i="202"/>
  <c r="U221" i="202"/>
  <c r="S307" i="202"/>
  <c r="U307" i="202"/>
  <c r="S152" i="202"/>
  <c r="U152" i="202"/>
  <c r="S38" i="202"/>
  <c r="U38" i="202"/>
  <c r="U122" i="202"/>
  <c r="S122" i="202"/>
  <c r="U106" i="202"/>
  <c r="S106" i="202"/>
  <c r="S302" i="202"/>
  <c r="U302" i="202"/>
  <c r="U510" i="202"/>
  <c r="S510" i="202"/>
  <c r="S511" i="202"/>
  <c r="U511" i="202"/>
  <c r="U379" i="202"/>
  <c r="S379" i="202"/>
  <c r="U34" i="202"/>
  <c r="S34" i="202"/>
  <c r="U544" i="202"/>
  <c r="S544" i="202"/>
  <c r="S440" i="202"/>
  <c r="U440" i="202"/>
  <c r="S342" i="202"/>
  <c r="U342" i="202"/>
  <c r="S321" i="202"/>
  <c r="U321" i="202"/>
  <c r="U143" i="202"/>
  <c r="S143" i="202"/>
  <c r="U463" i="202"/>
  <c r="S463" i="202"/>
  <c r="S205" i="202"/>
  <c r="U205" i="202"/>
  <c r="S117" i="202"/>
  <c r="U117" i="202"/>
  <c r="S230" i="202"/>
  <c r="U230" i="202"/>
  <c r="U264" i="202"/>
  <c r="S264" i="202"/>
  <c r="U571" i="202"/>
  <c r="S571" i="202"/>
  <c r="S285" i="202"/>
  <c r="U285" i="202"/>
  <c r="S219" i="202"/>
  <c r="U219" i="202"/>
  <c r="S327" i="202"/>
  <c r="U327" i="202"/>
  <c r="U323" i="202"/>
  <c r="S323" i="202"/>
  <c r="S158" i="202"/>
  <c r="U158" i="202"/>
  <c r="U311" i="202"/>
  <c r="S311" i="202"/>
  <c r="S233" i="202"/>
  <c r="U233" i="202"/>
  <c r="U142" i="202"/>
  <c r="S142" i="202"/>
  <c r="S164" i="202"/>
  <c r="U164" i="202"/>
  <c r="S71" i="202"/>
  <c r="U71" i="202"/>
  <c r="S192" i="202"/>
  <c r="U192" i="202"/>
  <c r="U333" i="202"/>
  <c r="S333" i="202"/>
  <c r="U347" i="202"/>
  <c r="S347" i="202"/>
  <c r="S167" i="202"/>
  <c r="U167" i="202"/>
  <c r="S67" i="202"/>
  <c r="U67" i="202"/>
  <c r="U27" i="202"/>
  <c r="S27" i="202"/>
  <c r="U88" i="202"/>
  <c r="S88" i="202"/>
  <c r="S296" i="202"/>
  <c r="U296" i="202"/>
  <c r="U237" i="202"/>
  <c r="S237" i="202"/>
  <c r="S178" i="202"/>
  <c r="U178" i="202"/>
  <c r="U243" i="202"/>
  <c r="S243" i="202"/>
  <c r="U212" i="202"/>
  <c r="S212" i="202"/>
  <c r="U376" i="202"/>
  <c r="S376" i="202"/>
  <c r="S284" i="202"/>
  <c r="U284" i="202"/>
  <c r="S175" i="202"/>
  <c r="U175" i="202"/>
  <c r="U214" i="202"/>
  <c r="S214" i="202"/>
  <c r="S77" i="202"/>
  <c r="U77" i="202"/>
  <c r="S53" i="202"/>
  <c r="U53" i="202"/>
  <c r="S331" i="202"/>
  <c r="U331" i="202"/>
  <c r="S210" i="202"/>
  <c r="U210" i="202"/>
  <c r="U85" i="202"/>
  <c r="S85" i="202"/>
  <c r="U529" i="202"/>
  <c r="S529" i="202"/>
  <c r="S124" i="202"/>
  <c r="U124" i="202"/>
  <c r="U324" i="202"/>
  <c r="S324" i="202"/>
  <c r="U222" i="202"/>
  <c r="S222" i="202"/>
  <c r="S291" i="202"/>
  <c r="U291" i="202"/>
  <c r="U112" i="202"/>
  <c r="S112" i="202"/>
  <c r="S455" i="202"/>
  <c r="U455" i="202"/>
  <c r="S257" i="202"/>
  <c r="U257" i="202"/>
  <c r="S344" i="202"/>
  <c r="U344" i="202"/>
  <c r="S227" i="202"/>
  <c r="U227" i="202"/>
  <c r="S45" i="202"/>
  <c r="U45" i="202"/>
  <c r="U436" i="202"/>
  <c r="S436" i="202"/>
  <c r="U39" i="202"/>
  <c r="S39" i="202"/>
  <c r="U318" i="202"/>
  <c r="S318" i="202"/>
  <c r="S137" i="202"/>
  <c r="U137" i="202"/>
  <c r="S32" i="202"/>
  <c r="U32" i="202"/>
  <c r="U216" i="202"/>
  <c r="S216" i="202"/>
  <c r="S378" i="202"/>
  <c r="U378" i="202"/>
  <c r="U252" i="202"/>
  <c r="S252" i="202"/>
  <c r="U129" i="202"/>
  <c r="S129" i="202"/>
  <c r="U197" i="202"/>
  <c r="S197" i="202"/>
  <c r="U258" i="202"/>
  <c r="S258" i="202"/>
  <c r="U304" i="202"/>
  <c r="S304" i="202"/>
  <c r="S416" i="202"/>
  <c r="U416" i="202"/>
  <c r="U289" i="202"/>
  <c r="S289" i="202"/>
  <c r="U599" i="202"/>
  <c r="S599" i="202"/>
  <c r="S194" i="202"/>
  <c r="U194" i="202"/>
  <c r="U509" i="202"/>
  <c r="S509" i="202"/>
  <c r="S171" i="202"/>
  <c r="U171" i="202"/>
  <c r="S280" i="202"/>
  <c r="U280" i="202"/>
  <c r="U254" i="202"/>
  <c r="S254" i="202"/>
  <c r="S61" i="202"/>
  <c r="U61" i="202"/>
  <c r="S246" i="202"/>
  <c r="U246" i="202"/>
  <c r="U239" i="202"/>
  <c r="S239" i="202"/>
  <c r="U55" i="202"/>
  <c r="S55" i="202"/>
  <c r="U253" i="202"/>
  <c r="S253" i="202"/>
  <c r="S346" i="202"/>
  <c r="U346" i="202"/>
  <c r="U104" i="202"/>
  <c r="S104" i="202"/>
  <c r="S430" i="202"/>
  <c r="U430" i="202"/>
  <c r="U392" i="202"/>
  <c r="S392" i="202"/>
  <c r="U366" i="202"/>
  <c r="S366" i="202"/>
  <c r="S313" i="202"/>
  <c r="U313" i="202"/>
  <c r="S144" i="202"/>
  <c r="U144" i="202"/>
  <c r="S78" i="202"/>
  <c r="U78" i="202"/>
  <c r="U372" i="202"/>
  <c r="S372" i="202"/>
  <c r="S262" i="202"/>
  <c r="U262" i="202"/>
  <c r="U598" i="202"/>
  <c r="S598" i="202"/>
  <c r="U502" i="202"/>
  <c r="S502" i="202"/>
  <c r="S434" i="202"/>
  <c r="U434" i="202"/>
  <c r="S86" i="202"/>
  <c r="U86" i="202"/>
  <c r="U345" i="202"/>
  <c r="S345" i="202"/>
  <c r="U240" i="202"/>
  <c r="S240" i="202"/>
  <c r="S73" i="202"/>
  <c r="U73" i="202"/>
  <c r="U559" i="202"/>
  <c r="S559" i="202"/>
  <c r="U562" i="202"/>
  <c r="S562" i="202"/>
  <c r="U408" i="202"/>
  <c r="S408" i="202"/>
  <c r="U283" i="202"/>
  <c r="S283" i="202"/>
  <c r="U181" i="202"/>
  <c r="S181" i="202"/>
  <c r="S591" i="202"/>
  <c r="U591" i="202"/>
  <c r="U190" i="202"/>
  <c r="S190" i="202"/>
  <c r="S550" i="202"/>
  <c r="U550" i="202"/>
  <c r="S531" i="202"/>
  <c r="U531" i="202"/>
  <c r="U489" i="202"/>
  <c r="S489" i="202"/>
  <c r="S581" i="202"/>
  <c r="U581" i="202"/>
  <c r="S26" i="202"/>
  <c r="U26" i="202"/>
  <c r="U332" i="202"/>
  <c r="S332" i="202"/>
  <c r="S153" i="202"/>
  <c r="U153" i="202"/>
  <c r="S202" i="202"/>
  <c r="U202" i="202"/>
  <c r="U204" i="202"/>
  <c r="S204" i="202"/>
  <c r="S505" i="202"/>
  <c r="U505" i="202"/>
  <c r="S303" i="202"/>
  <c r="U303" i="202"/>
  <c r="S554" i="202"/>
  <c r="U554" i="202"/>
  <c r="U506" i="202"/>
  <c r="S506" i="202"/>
  <c r="U483" i="202"/>
  <c r="S483" i="202"/>
  <c r="U418" i="202"/>
  <c r="S418" i="202"/>
  <c r="S131" i="202"/>
  <c r="U131" i="202"/>
  <c r="U500" i="202"/>
  <c r="S500" i="202"/>
  <c r="U518" i="202"/>
  <c r="S518" i="202"/>
  <c r="S575" i="202"/>
  <c r="U575" i="202"/>
  <c r="S36" i="202"/>
  <c r="U36" i="202"/>
  <c r="S176" i="202"/>
  <c r="U176" i="202"/>
  <c r="S242" i="202"/>
  <c r="U242" i="202"/>
  <c r="S244" i="202"/>
  <c r="U244" i="202"/>
  <c r="S50" i="202"/>
  <c r="U50" i="202"/>
  <c r="U597" i="202"/>
  <c r="S597" i="202"/>
  <c r="S586" i="202"/>
  <c r="U586" i="202"/>
  <c r="U549" i="202"/>
  <c r="S549" i="202"/>
  <c r="S462" i="202"/>
  <c r="U462" i="202"/>
  <c r="U421" i="202"/>
  <c r="S421" i="202"/>
  <c r="S87" i="202"/>
  <c r="U87" i="202"/>
  <c r="S469" i="202"/>
  <c r="U469" i="202"/>
  <c r="S189" i="202"/>
  <c r="U189" i="202"/>
  <c r="S328" i="202"/>
  <c r="U328" i="202"/>
  <c r="S228" i="202"/>
  <c r="U228" i="202"/>
  <c r="U547" i="202"/>
  <c r="S547" i="202"/>
  <c r="S474" i="202"/>
  <c r="U474" i="202"/>
  <c r="U516" i="202"/>
  <c r="S516" i="202"/>
  <c r="U185" i="202"/>
  <c r="S185" i="202"/>
  <c r="U314" i="202"/>
  <c r="S314" i="202"/>
  <c r="S382" i="202"/>
  <c r="U382" i="202"/>
  <c r="U532" i="202"/>
  <c r="S532" i="202"/>
  <c r="S396" i="202"/>
  <c r="U396" i="202"/>
  <c r="S57" i="202"/>
  <c r="U57" i="202"/>
  <c r="U316" i="202"/>
  <c r="S316" i="202"/>
  <c r="S272" i="202"/>
  <c r="U272" i="202"/>
  <c r="S235" i="202"/>
  <c r="U235" i="202"/>
  <c r="U139" i="202"/>
  <c r="S139" i="202"/>
  <c r="U444" i="202"/>
  <c r="S444" i="202"/>
  <c r="U577" i="202"/>
  <c r="S577" i="202"/>
  <c r="S481" i="202"/>
  <c r="U481" i="202"/>
  <c r="U368" i="202"/>
  <c r="S368" i="202"/>
  <c r="S127" i="202"/>
  <c r="U127" i="202"/>
  <c r="U89" i="202"/>
  <c r="S89" i="202"/>
  <c r="S51" i="202"/>
  <c r="U51" i="202"/>
  <c r="U295" i="202"/>
  <c r="S295" i="202"/>
  <c r="S422" i="202"/>
  <c r="U422" i="202"/>
  <c r="S447" i="202"/>
  <c r="U447" i="202"/>
  <c r="S329" i="202"/>
  <c r="U329" i="202"/>
  <c r="U162" i="202"/>
  <c r="S162" i="202"/>
  <c r="S312" i="202"/>
  <c r="U312" i="202"/>
  <c r="U238" i="202"/>
  <c r="S238" i="202"/>
  <c r="U546" i="202"/>
  <c r="S546" i="202"/>
  <c r="S504" i="202"/>
  <c r="U504" i="202"/>
  <c r="U461" i="202"/>
  <c r="S461" i="202"/>
  <c r="U386" i="202"/>
  <c r="S386" i="202"/>
  <c r="U123" i="202"/>
  <c r="S123" i="202"/>
  <c r="S350" i="202"/>
  <c r="U350" i="202"/>
  <c r="U193" i="202"/>
  <c r="S193" i="202"/>
  <c r="U130" i="202"/>
  <c r="S130" i="202"/>
  <c r="U195" i="202"/>
  <c r="S195" i="202"/>
  <c r="U65" i="202"/>
  <c r="S65" i="202"/>
  <c r="S282" i="202"/>
  <c r="U282" i="202"/>
  <c r="U182" i="202"/>
  <c r="S182" i="202"/>
  <c r="U141" i="202"/>
  <c r="S141" i="202"/>
  <c r="U341" i="202"/>
  <c r="S341" i="202"/>
  <c r="U215" i="202"/>
  <c r="S215" i="202"/>
  <c r="S558" i="202"/>
  <c r="U558" i="202"/>
  <c r="S501" i="202"/>
  <c r="U501" i="202"/>
  <c r="S445" i="202"/>
  <c r="U445" i="202"/>
  <c r="U101" i="202"/>
  <c r="S101" i="202"/>
  <c r="U271" i="202"/>
  <c r="S271" i="202"/>
  <c r="S265" i="202"/>
  <c r="U265" i="202"/>
  <c r="S267" i="202"/>
  <c r="U267" i="202"/>
  <c r="U100" i="202"/>
  <c r="S100" i="202"/>
  <c r="U385" i="202"/>
  <c r="S385" i="202"/>
  <c r="U404" i="202"/>
  <c r="S404" i="202"/>
  <c r="U370" i="202"/>
  <c r="S370" i="202"/>
  <c r="U519" i="202"/>
  <c r="S519" i="202"/>
  <c r="S224" i="202"/>
  <c r="U224" i="202"/>
  <c r="U62" i="202"/>
  <c r="S62" i="202"/>
  <c r="S98" i="202"/>
  <c r="U98" i="202"/>
  <c r="S245" i="202"/>
  <c r="U245" i="202"/>
  <c r="U148" i="202"/>
  <c r="S148" i="202"/>
  <c r="S234" i="202"/>
  <c r="U234" i="202"/>
  <c r="S330" i="202"/>
  <c r="U330" i="202"/>
  <c r="U583" i="202"/>
  <c r="S583" i="202"/>
  <c r="U570" i="202"/>
  <c r="S570" i="202"/>
  <c r="S411" i="202"/>
  <c r="U411" i="202"/>
  <c r="S168" i="202"/>
  <c r="U168" i="202"/>
  <c r="S297" i="202"/>
  <c r="U297" i="202"/>
  <c r="S60" i="202"/>
  <c r="U60" i="202"/>
  <c r="U582" i="202"/>
  <c r="S582" i="202"/>
  <c r="U102" i="202"/>
  <c r="S102" i="202"/>
  <c r="S566" i="202"/>
  <c r="U566" i="202"/>
  <c r="S517" i="202"/>
  <c r="U517" i="202"/>
  <c r="S485" i="202"/>
  <c r="U485" i="202"/>
  <c r="U394" i="202"/>
  <c r="S394" i="202"/>
  <c r="U415" i="202"/>
  <c r="S415" i="202"/>
  <c r="U126" i="202"/>
  <c r="S126" i="202"/>
  <c r="U420" i="202"/>
  <c r="S420" i="202"/>
  <c r="U278" i="202"/>
  <c r="S278" i="202"/>
  <c r="U186" i="202"/>
  <c r="S186" i="202"/>
  <c r="S287" i="202"/>
  <c r="U287" i="202"/>
  <c r="S587" i="202"/>
  <c r="U587" i="202"/>
  <c r="S480" i="202"/>
  <c r="U480" i="202"/>
  <c r="U169" i="202"/>
  <c r="S169" i="202"/>
  <c r="S218" i="202"/>
  <c r="U218" i="202"/>
  <c r="S220" i="202"/>
  <c r="U220" i="202"/>
  <c r="S568" i="202"/>
  <c r="U568" i="202"/>
  <c r="S557" i="202"/>
  <c r="U557" i="202"/>
  <c r="S443" i="202"/>
  <c r="U443" i="202"/>
  <c r="S365" i="202"/>
  <c r="U365" i="202"/>
  <c r="U97" i="202"/>
  <c r="S97" i="202"/>
  <c r="S269" i="202"/>
  <c r="U269" i="202"/>
  <c r="S325" i="202"/>
  <c r="U325" i="202"/>
  <c r="S362" i="202"/>
  <c r="U362" i="202"/>
  <c r="U473" i="202"/>
  <c r="S473" i="202"/>
  <c r="U231" i="202"/>
  <c r="S231" i="202"/>
  <c r="S293" i="202"/>
  <c r="U293" i="202"/>
  <c r="S255" i="202"/>
  <c r="U255" i="202"/>
  <c r="U579" i="202"/>
  <c r="S579" i="202"/>
  <c r="U496" i="202"/>
  <c r="S496" i="202"/>
  <c r="S451" i="202"/>
  <c r="U451" i="202"/>
  <c r="S270" i="202"/>
  <c r="U270" i="202"/>
  <c r="S308" i="202"/>
  <c r="U308" i="202"/>
  <c r="S310" i="202"/>
  <c r="U310" i="202"/>
  <c r="U423" i="202"/>
  <c r="S423" i="202"/>
  <c r="U425" i="202"/>
  <c r="S425" i="202"/>
  <c r="S410" i="202"/>
  <c r="U410" i="202"/>
  <c r="U133" i="202"/>
  <c r="S133" i="202"/>
  <c r="U281" i="202"/>
  <c r="S281" i="202"/>
  <c r="S371" i="202"/>
  <c r="U371" i="202"/>
  <c r="U213" i="202"/>
  <c r="S213" i="202"/>
  <c r="U183" i="202"/>
  <c r="S183" i="202"/>
  <c r="S37" i="202"/>
  <c r="U37" i="202"/>
  <c r="U319" i="202"/>
  <c r="S319" i="202"/>
  <c r="S567" i="202"/>
  <c r="U567" i="202"/>
  <c r="U536" i="202"/>
  <c r="S536" i="202"/>
  <c r="S465" i="202"/>
  <c r="U465" i="202"/>
  <c r="U439" i="202"/>
  <c r="S439" i="202"/>
  <c r="S203" i="202"/>
  <c r="U203" i="202"/>
  <c r="U147" i="202"/>
  <c r="S147" i="202"/>
  <c r="S72" i="202"/>
  <c r="U72" i="202"/>
  <c r="U79" i="202"/>
  <c r="S79" i="202"/>
  <c r="S388" i="202"/>
  <c r="U388" i="202"/>
  <c r="U569" i="202"/>
  <c r="S569" i="202"/>
  <c r="U521" i="202"/>
  <c r="S521" i="202"/>
  <c r="S486" i="202"/>
  <c r="U486" i="202"/>
  <c r="S58" i="202"/>
  <c r="U58" i="202"/>
  <c r="S433" i="202"/>
  <c r="U433" i="202"/>
  <c r="S207" i="202"/>
  <c r="U207" i="202"/>
  <c r="U556" i="202"/>
  <c r="S556" i="202"/>
  <c r="S187" i="202"/>
  <c r="U187" i="202"/>
  <c r="S172" i="202"/>
  <c r="U172" i="202"/>
  <c r="U263" i="202"/>
  <c r="S263" i="202"/>
  <c r="S28" i="202"/>
  <c r="U28" i="202"/>
  <c r="S279" i="202"/>
  <c r="U279" i="202"/>
  <c r="U56" i="202"/>
  <c r="S56" i="202"/>
  <c r="U380" i="202"/>
  <c r="S380" i="202"/>
  <c r="U507" i="202"/>
  <c r="S507" i="202"/>
  <c r="U381" i="202"/>
  <c r="S381" i="202"/>
  <c r="U225" i="202"/>
  <c r="S225" i="202"/>
  <c r="S105" i="202"/>
  <c r="U105" i="202"/>
  <c r="S229" i="202"/>
  <c r="U229" i="202"/>
  <c r="S585" i="202"/>
  <c r="U585" i="202"/>
  <c r="S551" i="202"/>
  <c r="U551" i="202"/>
  <c r="U508" i="202"/>
  <c r="S508" i="202"/>
  <c r="U442" i="202"/>
  <c r="S442" i="202"/>
  <c r="U198" i="202"/>
  <c r="S198" i="202"/>
  <c r="S384" i="202"/>
  <c r="U384" i="202"/>
  <c r="S393" i="202"/>
  <c r="U393" i="202"/>
  <c r="U412" i="202"/>
  <c r="S412" i="202"/>
  <c r="S409" i="202"/>
  <c r="U409" i="202"/>
  <c r="S552" i="202"/>
  <c r="U552" i="202"/>
  <c r="S523" i="202"/>
  <c r="U523" i="202"/>
  <c r="U402" i="202"/>
  <c r="S402" i="202"/>
  <c r="S209" i="202"/>
  <c r="U209" i="202"/>
  <c r="U211" i="202"/>
  <c r="S211" i="202"/>
  <c r="S298" i="202"/>
  <c r="U298" i="202"/>
  <c r="S515" i="202"/>
  <c r="U515" i="202"/>
  <c r="S286" i="202"/>
  <c r="U286" i="202"/>
  <c r="S42" i="202"/>
  <c r="U42" i="202"/>
  <c r="S353" i="202"/>
  <c r="U353" i="202"/>
  <c r="U96" i="202"/>
  <c r="S96" i="202"/>
  <c r="S355" i="202"/>
  <c r="U355" i="202"/>
  <c r="S154" i="202"/>
  <c r="U154" i="202"/>
  <c r="S488" i="202"/>
  <c r="U488" i="202"/>
  <c r="U484" i="202"/>
  <c r="S484" i="202"/>
  <c r="S432" i="202"/>
  <c r="U432" i="202"/>
  <c r="U413" i="202"/>
  <c r="S413" i="202"/>
  <c r="S595" i="202"/>
  <c r="U595" i="202"/>
  <c r="S49" i="202"/>
  <c r="U49" i="202"/>
  <c r="U82" i="202"/>
  <c r="S82" i="202"/>
  <c r="S64" i="202"/>
  <c r="U64" i="202"/>
  <c r="U63" i="202"/>
  <c r="S63" i="202"/>
  <c r="U241" i="202"/>
  <c r="S241" i="202"/>
  <c r="S326" i="202"/>
  <c r="U326" i="202"/>
  <c r="U120" i="202"/>
  <c r="S120" i="202"/>
  <c r="S449" i="202"/>
  <c r="U449" i="202"/>
  <c r="S574" i="202"/>
  <c r="U574" i="202"/>
  <c r="U232" i="202"/>
  <c r="S232" i="202"/>
  <c r="U456" i="202"/>
  <c r="S456" i="202"/>
  <c r="S374" i="202"/>
  <c r="U374" i="202"/>
  <c r="S533" i="202"/>
  <c r="U533" i="202"/>
  <c r="U156" i="202"/>
  <c r="S156" i="202"/>
  <c r="U33" i="202"/>
  <c r="S33" i="202"/>
  <c r="U247" i="202"/>
  <c r="S247" i="202"/>
  <c r="U119" i="202"/>
  <c r="S119" i="202"/>
  <c r="U348" i="202"/>
  <c r="S348" i="202"/>
  <c r="S358" i="202"/>
  <c r="U358" i="202"/>
  <c r="U535" i="202"/>
  <c r="S535" i="202"/>
  <c r="U424" i="202"/>
  <c r="S424" i="202"/>
  <c r="S306" i="202"/>
  <c r="U306" i="202"/>
  <c r="S46" i="202"/>
  <c r="U46" i="202"/>
  <c r="S111" i="202"/>
  <c r="U111" i="202"/>
  <c r="S513" i="202"/>
  <c r="U513" i="202"/>
  <c r="U452" i="202"/>
  <c r="S452" i="202"/>
  <c r="U427" i="202"/>
  <c r="S427" i="202"/>
  <c r="U528" i="202"/>
  <c r="S528" i="202"/>
  <c r="U226" i="202"/>
  <c r="S226" i="202"/>
  <c r="S273" i="202"/>
  <c r="U273" i="202"/>
  <c r="U114" i="202"/>
  <c r="S114" i="202"/>
  <c r="U555" i="202"/>
  <c r="S555" i="202"/>
  <c r="U464" i="202"/>
  <c r="S464" i="202"/>
  <c r="U391" i="202"/>
  <c r="S391" i="202"/>
  <c r="S136" i="202"/>
  <c r="U136" i="202"/>
  <c r="S576" i="202"/>
  <c r="U576" i="202"/>
  <c r="S403" i="202"/>
  <c r="U403" i="202"/>
  <c r="U573" i="202"/>
  <c r="S573" i="202"/>
  <c r="S541" i="202"/>
  <c r="U541" i="202"/>
  <c r="U249" i="202"/>
  <c r="S249" i="202"/>
  <c r="S251" i="202"/>
  <c r="U251" i="202"/>
  <c r="S84" i="202"/>
  <c r="U84" i="202"/>
  <c r="S343" i="202"/>
  <c r="U343" i="202"/>
  <c r="U369" i="202"/>
  <c r="S369" i="202"/>
  <c r="S360" i="202"/>
  <c r="U360" i="202"/>
  <c r="U364" i="202"/>
  <c r="S364" i="202"/>
  <c r="U539" i="202"/>
  <c r="S539" i="202"/>
  <c r="S498" i="202"/>
  <c r="U498" i="202"/>
  <c r="U161" i="202"/>
  <c r="S161" i="202"/>
  <c r="U477" i="202"/>
  <c r="S477" i="202"/>
  <c r="S499" i="202"/>
  <c r="U499" i="202"/>
  <c r="S512" i="202"/>
  <c r="U512" i="202"/>
  <c r="S437" i="202"/>
  <c r="U437" i="202"/>
  <c r="U83" i="202"/>
  <c r="S83" i="202"/>
  <c r="U588" i="202"/>
  <c r="S588" i="202"/>
  <c r="U68" i="202"/>
  <c r="S68" i="202"/>
  <c r="S159" i="202"/>
  <c r="U159" i="202"/>
  <c r="U387" i="202"/>
  <c r="S387" i="202"/>
  <c r="U170" i="202"/>
  <c r="S170" i="202"/>
  <c r="U495" i="202"/>
  <c r="S495" i="202"/>
  <c r="U357" i="202"/>
  <c r="S357" i="202"/>
  <c r="S522" i="202"/>
  <c r="U522" i="202"/>
  <c r="S217" i="202"/>
  <c r="U217" i="202"/>
  <c r="U400" i="202"/>
  <c r="S400" i="202"/>
  <c r="S460" i="202"/>
  <c r="U460" i="202"/>
  <c r="S75" i="202"/>
  <c r="U75" i="202"/>
  <c r="U466" i="202"/>
  <c r="S466" i="202"/>
  <c r="U471" i="202"/>
  <c r="S471" i="202"/>
  <c r="U441" i="202"/>
  <c r="S441" i="202"/>
  <c r="U359" i="202"/>
  <c r="S359" i="202"/>
  <c r="S564" i="202"/>
  <c r="U564" i="202"/>
  <c r="S163" i="202"/>
  <c r="U163" i="202"/>
  <c r="S125" i="202"/>
  <c r="U125" i="202"/>
  <c r="S290" i="202"/>
  <c r="U290" i="202"/>
  <c r="U95" i="202"/>
  <c r="S95" i="202"/>
  <c r="U584" i="202"/>
  <c r="S584" i="202"/>
  <c r="S482" i="202"/>
  <c r="U482" i="202"/>
  <c r="U92" i="202"/>
  <c r="S92" i="202"/>
  <c r="U351" i="202"/>
  <c r="S351" i="202"/>
  <c r="S140" i="202"/>
  <c r="U140" i="202"/>
  <c r="S475" i="202"/>
  <c r="U475" i="202"/>
  <c r="U417" i="202"/>
  <c r="S417" i="202"/>
  <c r="S596" i="202"/>
  <c r="U596" i="202"/>
  <c r="U542" i="202"/>
  <c r="S542" i="202"/>
  <c r="U30" i="202"/>
  <c r="S30" i="202"/>
  <c r="S375" i="202"/>
  <c r="U375" i="202"/>
  <c r="U405" i="202"/>
  <c r="S405" i="202"/>
  <c r="S589" i="202"/>
  <c r="U589" i="202"/>
  <c r="S520" i="202"/>
  <c r="U520" i="202"/>
  <c r="S563" i="202"/>
  <c r="U563" i="202"/>
  <c r="S138" i="202"/>
  <c r="U138" i="202"/>
  <c r="U361" i="202"/>
  <c r="S361" i="202"/>
  <c r="S367" i="202"/>
  <c r="U367" i="202"/>
  <c r="S179" i="202"/>
  <c r="U179" i="202"/>
  <c r="U594" i="202"/>
  <c r="S594" i="202"/>
  <c r="U24" i="202"/>
  <c r="U292" i="202"/>
  <c r="S292" i="202"/>
  <c r="S294" i="202"/>
  <c r="U294" i="202"/>
  <c r="S399" i="202"/>
  <c r="U399" i="202"/>
  <c r="S398" i="202"/>
  <c r="U398" i="202"/>
  <c r="U592" i="202"/>
  <c r="S592" i="202"/>
  <c r="U565" i="202"/>
  <c r="S565" i="202"/>
  <c r="U52" i="202"/>
  <c r="S52" i="202"/>
  <c r="U301" i="202"/>
  <c r="S301" i="202"/>
  <c r="S103" i="202"/>
  <c r="U103" i="202"/>
  <c r="S150" i="202"/>
  <c r="U150" i="202"/>
  <c r="U526" i="202"/>
  <c r="S526" i="202"/>
  <c r="S476" i="202"/>
  <c r="U476" i="202"/>
  <c r="U435" i="202"/>
  <c r="S435" i="202"/>
  <c r="U274" i="202"/>
  <c r="S274" i="202"/>
  <c r="S419" i="202"/>
  <c r="U419" i="202"/>
  <c r="S107" i="202"/>
  <c r="U107" i="202"/>
  <c r="S524" i="202"/>
  <c r="U524" i="202"/>
  <c r="U208" i="202"/>
  <c r="S208" i="202"/>
  <c r="U530" i="202"/>
  <c r="S530" i="202"/>
  <c r="U497" i="202"/>
  <c r="S497" i="202"/>
  <c r="U479" i="202"/>
  <c r="S479" i="202"/>
  <c r="U459" i="202"/>
  <c r="S459" i="202"/>
  <c r="S431" i="202"/>
  <c r="U431" i="202"/>
  <c r="S580" i="202"/>
  <c r="U580" i="202"/>
  <c r="U322" i="202"/>
  <c r="S322" i="202"/>
  <c r="S538" i="202"/>
  <c r="U538" i="202"/>
  <c r="S428" i="202"/>
  <c r="U428" i="202"/>
  <c r="U540" i="202"/>
  <c r="S540" i="202"/>
  <c r="U478" i="202"/>
  <c r="S478" i="202"/>
  <c r="S446" i="202"/>
  <c r="U446" i="202"/>
  <c r="S561" i="202"/>
  <c r="U561" i="202"/>
  <c r="U248" i="202"/>
  <c r="S248" i="202"/>
  <c r="U363" i="202"/>
  <c r="S363" i="202"/>
  <c r="U128" i="202"/>
  <c r="S128" i="202"/>
  <c r="U337" i="202"/>
  <c r="S337" i="202"/>
  <c r="U80" i="202"/>
  <c r="S80" i="202"/>
  <c r="S339" i="202"/>
  <c r="U339" i="202"/>
  <c r="S468" i="202"/>
  <c r="U468" i="202"/>
  <c r="S438" i="202"/>
  <c r="U438" i="202"/>
  <c r="U450" i="202"/>
  <c r="S450" i="202"/>
  <c r="U155" i="202"/>
  <c r="S155" i="202"/>
  <c r="U157" i="202"/>
  <c r="S157" i="202"/>
  <c r="U406" i="202"/>
  <c r="S406" i="202"/>
  <c r="U268" i="202"/>
  <c r="S268" i="202"/>
  <c r="U534" i="202"/>
  <c r="S534" i="202"/>
  <c r="S503" i="202"/>
  <c r="U503" i="202"/>
  <c r="U490" i="202"/>
  <c r="S490" i="202"/>
  <c r="S132" i="202"/>
  <c r="U132" i="202"/>
  <c r="U173" i="202"/>
  <c r="S173" i="202"/>
  <c r="U166" i="202"/>
  <c r="S166" i="202"/>
  <c r="U493" i="202"/>
  <c r="S493" i="202"/>
  <c r="S448" i="202"/>
  <c r="U448" i="202"/>
  <c r="S593" i="202"/>
  <c r="U593" i="202"/>
  <c r="U23" i="202"/>
  <c r="S300" i="202"/>
  <c r="U300" i="202"/>
  <c r="U180" i="202"/>
  <c r="S180" i="202"/>
  <c r="U110" i="202"/>
  <c r="S110" i="202"/>
  <c r="S184" i="202"/>
  <c r="U184" i="202"/>
  <c r="S305" i="202"/>
  <c r="U305" i="202"/>
  <c r="U527" i="202"/>
  <c r="S527" i="202"/>
  <c r="S491" i="202"/>
  <c r="U491" i="202"/>
  <c r="S458" i="202"/>
  <c r="U458" i="202"/>
  <c r="S91" i="202"/>
  <c r="U91" i="202"/>
  <c r="S266" i="202"/>
  <c r="U266" i="202"/>
  <c r="S470" i="202"/>
  <c r="U470" i="202"/>
  <c r="U429" i="202"/>
  <c r="S429" i="202"/>
  <c r="U383" i="202"/>
  <c r="S383" i="202"/>
  <c r="S43" i="202"/>
  <c r="U43" i="202"/>
  <c r="S146" i="202"/>
  <c r="U146" i="202"/>
  <c r="S94" i="202"/>
  <c r="U94" i="202"/>
  <c r="U543" i="202"/>
  <c r="S543" i="202"/>
  <c r="S108" i="202"/>
  <c r="U108" i="202"/>
  <c r="U377" i="202"/>
  <c r="S377" i="202"/>
  <c r="S401" i="202"/>
  <c r="U401" i="202"/>
  <c r="S356" i="202"/>
  <c r="U356" i="202"/>
  <c r="U457" i="202"/>
  <c r="S457" i="202"/>
  <c r="S578" i="202"/>
  <c r="U578" i="202"/>
  <c r="S545" i="202"/>
  <c r="U545" i="202"/>
  <c r="S44" i="202"/>
  <c r="U44" i="202"/>
  <c r="S199" i="202"/>
  <c r="U199" i="202"/>
  <c r="U548" i="202"/>
  <c r="S548" i="202"/>
  <c r="S514" i="202"/>
  <c r="U514" i="202"/>
  <c r="U397" i="202"/>
  <c r="S397" i="202"/>
  <c r="U66" i="202"/>
  <c r="S66" i="202"/>
  <c r="S340" i="202"/>
  <c r="U340" i="202"/>
  <c r="S414" i="202"/>
  <c r="U414" i="202"/>
  <c r="U145" i="202"/>
  <c r="S145" i="202"/>
  <c r="U492" i="202"/>
  <c r="S492" i="202"/>
  <c r="S390" i="202"/>
  <c r="U390" i="202"/>
  <c r="S118" i="202"/>
  <c r="U118" i="202"/>
  <c r="U200" i="202"/>
  <c r="S200" i="202"/>
  <c r="S113" i="202"/>
  <c r="U113" i="202"/>
  <c r="U275" i="202"/>
  <c r="S275" i="202"/>
  <c r="U572" i="202"/>
  <c r="S572" i="202"/>
  <c r="U467" i="202"/>
  <c r="S467" i="202"/>
  <c r="Y13" i="202"/>
  <c r="X17" i="202"/>
  <c r="X15" i="202"/>
  <c r="Y15" i="202" l="1"/>
  <c r="Z15" i="202" s="1"/>
  <c r="AA126" i="202" l="1"/>
  <c r="AA287" i="202"/>
  <c r="AA62" i="202"/>
  <c r="AA87" i="202"/>
  <c r="AA510" i="202"/>
  <c r="AA299" i="202"/>
  <c r="AA236" i="202"/>
  <c r="AA419" i="202"/>
  <c r="AA46" i="202"/>
  <c r="AA500" i="202"/>
  <c r="AA171" i="202"/>
  <c r="AA258" i="202"/>
  <c r="AA158" i="202"/>
  <c r="AA401" i="202"/>
  <c r="AA294" i="202"/>
  <c r="AA326" i="202"/>
  <c r="AA413" i="202"/>
  <c r="AA245" i="202"/>
  <c r="AA197" i="202"/>
  <c r="AA342" i="202"/>
  <c r="AA599" i="202"/>
  <c r="AA164" i="202"/>
  <c r="AA545" i="202"/>
  <c r="AA150" i="202"/>
  <c r="AA306" i="202"/>
  <c r="AA120" i="202"/>
  <c r="AA297" i="202"/>
  <c r="AA289" i="202"/>
  <c r="AA205" i="202"/>
  <c r="AA34" i="202"/>
  <c r="AA277" i="202"/>
  <c r="AA157" i="202"/>
  <c r="AA477" i="202"/>
  <c r="AA585" i="202"/>
  <c r="AA536" i="202"/>
  <c r="AA474" i="202"/>
  <c r="AA142" i="202"/>
  <c r="AA174" i="202"/>
  <c r="AA338" i="202"/>
  <c r="AA250" i="202"/>
  <c r="AA520" i="202"/>
  <c r="AA232" i="202"/>
  <c r="AA410" i="202"/>
  <c r="AA415" i="202"/>
  <c r="AA202" i="202"/>
  <c r="AA590" i="202"/>
  <c r="AA377" i="202"/>
  <c r="AA479" i="202"/>
  <c r="AA526" i="202"/>
  <c r="AA360" i="202"/>
  <c r="AA97" i="202"/>
  <c r="AA267" i="202"/>
  <c r="AA461" i="202"/>
  <c r="AA77" i="202"/>
  <c r="Z12" i="202"/>
  <c r="AA398" i="202"/>
  <c r="AA512" i="202"/>
  <c r="AA30" i="202"/>
  <c r="AA515" i="202"/>
  <c r="AA162" i="202"/>
  <c r="AA575" i="202"/>
  <c r="AA392" i="202"/>
  <c r="AA221" i="202"/>
  <c r="AA173" i="202"/>
  <c r="AA231" i="202"/>
  <c r="AA92" i="202"/>
  <c r="AA530" i="202"/>
  <c r="AA586" i="202"/>
  <c r="AA556" i="202"/>
  <c r="AA488" i="202"/>
  <c r="AA525" i="202"/>
  <c r="AA511" i="202"/>
  <c r="AA215" i="202"/>
  <c r="AA103" i="202"/>
  <c r="AA165" i="202"/>
  <c r="AA58" i="202"/>
  <c r="AA589" i="202"/>
  <c r="AA57" i="202"/>
  <c r="AA374" i="202"/>
  <c r="AA102" i="202"/>
  <c r="Z13" i="202"/>
  <c r="AA129" i="202"/>
  <c r="AA96" i="202"/>
  <c r="AA463" i="202"/>
  <c r="AA439" i="202"/>
  <c r="AA148" i="202"/>
  <c r="AA356" i="202"/>
  <c r="AA112" i="202"/>
  <c r="AA376" i="202"/>
  <c r="AA318" i="202"/>
  <c r="AA211" i="202"/>
  <c r="AA381" i="202"/>
  <c r="AA292" i="202"/>
  <c r="AA519" i="202"/>
  <c r="AA429" i="202"/>
  <c r="AA192" i="202"/>
  <c r="AA28" i="202"/>
  <c r="AA395" i="202"/>
  <c r="AA484" i="202"/>
  <c r="AA320" i="202"/>
  <c r="AA329" i="202"/>
  <c r="AA564" i="202"/>
  <c r="AA63" i="202"/>
  <c r="AA579" i="202"/>
  <c r="AA280" i="202"/>
  <c r="AA588" i="202"/>
  <c r="AA47" i="202"/>
  <c r="AA133" i="202"/>
  <c r="AA35" i="202"/>
  <c r="AA189" i="202"/>
  <c r="AA59" i="202"/>
  <c r="AA583" i="202"/>
  <c r="AA435" i="202"/>
  <c r="AA445" i="202"/>
  <c r="AA498" i="202"/>
  <c r="AA295" i="202"/>
  <c r="AA478" i="202"/>
  <c r="AA241" i="202"/>
  <c r="AA237" i="202"/>
  <c r="AA388" i="202"/>
  <c r="AI9" i="202"/>
  <c r="AA247" i="202"/>
  <c r="AA72" i="202"/>
  <c r="AA507" i="202"/>
  <c r="AA265" i="202"/>
  <c r="AA304" i="202"/>
  <c r="AA219" i="202"/>
  <c r="AA223" i="202"/>
  <c r="AA66" i="202"/>
  <c r="AA138" i="202"/>
  <c r="AA386" i="202"/>
  <c r="AA328" i="202"/>
  <c r="AA518" i="202"/>
  <c r="AA313" i="202"/>
  <c r="AA201" i="202"/>
  <c r="AA397" i="202"/>
  <c r="AA563" i="202"/>
  <c r="AA170" i="202"/>
  <c r="AA551" i="202"/>
  <c r="AA597" i="202"/>
  <c r="AA246" i="202"/>
  <c r="AA185" i="202"/>
  <c r="AA262" i="202"/>
  <c r="AA336" i="202"/>
  <c r="AA145" i="202"/>
  <c r="AA179" i="202"/>
  <c r="AA466" i="202"/>
  <c r="AA384" i="202"/>
  <c r="AA421" i="202"/>
  <c r="AA346" i="202"/>
  <c r="AA239" i="202"/>
  <c r="AA175" i="202"/>
  <c r="AA514" i="202"/>
  <c r="AA538" i="202"/>
  <c r="AA273" i="202"/>
  <c r="AA456" i="202"/>
  <c r="AA566" i="202"/>
  <c r="AA366" i="202"/>
  <c r="AA178" i="202"/>
  <c r="AA347" i="202"/>
  <c r="AA152" i="202"/>
  <c r="AA166" i="202"/>
  <c r="AA83" i="202"/>
  <c r="AA409" i="202"/>
  <c r="AA147" i="202"/>
  <c r="AA382" i="202"/>
  <c r="AA333" i="202"/>
  <c r="AA454" i="202"/>
  <c r="AA93" i="202"/>
  <c r="AA389" i="202"/>
  <c r="AA367" i="202"/>
  <c r="AA156" i="202"/>
  <c r="AA567" i="202"/>
  <c r="AA186" i="202"/>
  <c r="AA554" i="202"/>
  <c r="AA349" i="202"/>
  <c r="AA548" i="202"/>
  <c r="AA363" i="202"/>
  <c r="AA337" i="202"/>
  <c r="AA437" i="202"/>
  <c r="AA473" i="202"/>
  <c r="AA98" i="202"/>
  <c r="AA193" i="202"/>
  <c r="AA257" i="202"/>
  <c r="AA529" i="202"/>
  <c r="AA36" i="202"/>
  <c r="AA355" i="202"/>
  <c r="AA383" i="202"/>
  <c r="AA31" i="202"/>
  <c r="AA501" i="202"/>
  <c r="AA119" i="202"/>
  <c r="AA476" i="202"/>
  <c r="AA146" i="202"/>
  <c r="AA317" i="202"/>
  <c r="AA29" i="202"/>
  <c r="AA496" i="202"/>
  <c r="AA580" i="202"/>
  <c r="AA370" i="202"/>
  <c r="AB10" i="202"/>
  <c r="AA233" i="202"/>
  <c r="AA486" i="202"/>
  <c r="AA70" i="202"/>
  <c r="AA587" i="202"/>
  <c r="AA196" i="202"/>
  <c r="AA51" i="202"/>
  <c r="AA180" i="202"/>
  <c r="AA242" i="202"/>
  <c r="AA64" i="202"/>
  <c r="AA570" i="202"/>
  <c r="AA159" i="202"/>
  <c r="AA285" i="202"/>
  <c r="AA417" i="202"/>
  <c r="AA379" i="202"/>
  <c r="AA99" i="202"/>
  <c r="AA100" i="202"/>
  <c r="AA115" i="202"/>
  <c r="AA78" i="202"/>
  <c r="AA403" i="202"/>
  <c r="Y17" i="202"/>
  <c r="AA220" i="202"/>
  <c r="AA37" i="202"/>
  <c r="AA40" i="202"/>
  <c r="AA117" i="202"/>
  <c r="AA135" i="202"/>
  <c r="AA176" i="202"/>
  <c r="AA375" i="202"/>
  <c r="AA307" i="202"/>
  <c r="AA573" i="202"/>
  <c r="AA571" i="202"/>
  <c r="AA309" i="202"/>
  <c r="AA279" i="202"/>
  <c r="AA288" i="202"/>
  <c r="AA82" i="202"/>
  <c r="AA334" i="202"/>
  <c r="AA251" i="202"/>
  <c r="AA67" i="202"/>
  <c r="AA229" i="202"/>
  <c r="AA191" i="202"/>
  <c r="AA14" i="202"/>
  <c r="AA400" i="202"/>
  <c r="AA595" i="202"/>
  <c r="AA424" i="202"/>
  <c r="AA255" i="202"/>
  <c r="AA549" i="202"/>
  <c r="AA194" i="202"/>
  <c r="AA85" i="202"/>
  <c r="AA315" i="202"/>
  <c r="AA266" i="202"/>
  <c r="AA423" i="202"/>
  <c r="AA218" i="202"/>
  <c r="AA582" i="202"/>
  <c r="AA228" i="202"/>
  <c r="AA544" i="202"/>
  <c r="AA81" i="202"/>
  <c r="AA261" i="202"/>
  <c r="AA431" i="202"/>
  <c r="AA136" i="202"/>
  <c r="AA130" i="202"/>
  <c r="AA272" i="202"/>
  <c r="AA420" i="202"/>
  <c r="AA396" i="202"/>
  <c r="AA143" i="202"/>
  <c r="AA48" i="202"/>
  <c r="AA487" i="202"/>
  <c r="AA428" i="202"/>
  <c r="AA541" i="202"/>
  <c r="AA182" i="202"/>
  <c r="AA447" i="202"/>
  <c r="AA546" i="202"/>
  <c r="AA86" i="202"/>
  <c r="AA206" i="202"/>
  <c r="AA200" i="202"/>
  <c r="AA52" i="202"/>
  <c r="AA95" i="202"/>
  <c r="AA552" i="202"/>
  <c r="AA516" i="202"/>
  <c r="AA434" i="202"/>
  <c r="AA104" i="202"/>
  <c r="AA331" i="202"/>
  <c r="AA414" i="202"/>
  <c r="AA446" i="202"/>
  <c r="AA84" i="202"/>
  <c r="AA33" i="202"/>
  <c r="AA557" i="202"/>
  <c r="AA372" i="202"/>
  <c r="AA284" i="202"/>
  <c r="AA88" i="202"/>
  <c r="AA302" i="202"/>
  <c r="AA23" i="202"/>
  <c r="AA387" i="202"/>
  <c r="AA209" i="202"/>
  <c r="AA569" i="202"/>
  <c r="AA127" i="202"/>
  <c r="AA27" i="202"/>
  <c r="AA76" i="202"/>
  <c r="AA109" i="202"/>
  <c r="AA352" i="202"/>
  <c r="AA565" i="202"/>
  <c r="AA348" i="202"/>
  <c r="AA203" i="202"/>
  <c r="AA169" i="202"/>
  <c r="AA131" i="202"/>
  <c r="AA553" i="202"/>
  <c r="AB11" i="202"/>
  <c r="AA225" i="202"/>
  <c r="AA290" i="202"/>
  <c r="AA373" i="202"/>
  <c r="AA252" i="202"/>
  <c r="AA362" i="202"/>
  <c r="AA163" i="202"/>
  <c r="AA275" i="202"/>
  <c r="AA32" i="202"/>
  <c r="AA155" i="202"/>
  <c r="AA335" i="202"/>
  <c r="AA391" i="202"/>
  <c r="AA151" i="202"/>
  <c r="AA533" i="202"/>
  <c r="AA408" i="202"/>
  <c r="AA584" i="202"/>
  <c r="AA513" i="202"/>
  <c r="AA190" i="202"/>
  <c r="AA111" i="202"/>
  <c r="AA591" i="202"/>
  <c r="AA249" i="202"/>
  <c r="AA210" i="202"/>
  <c r="AA248" i="202"/>
  <c r="AA214" i="202"/>
  <c r="AA217" i="202"/>
  <c r="AA41" i="202"/>
  <c r="AA274" i="202"/>
  <c r="AA457" i="202"/>
  <c r="AD10" i="202"/>
  <c r="AA94" i="202"/>
  <c r="AA432" i="202"/>
  <c r="AA390" i="202"/>
  <c r="AA480" i="202"/>
  <c r="AA132" i="202"/>
  <c r="AA198" i="202"/>
  <c r="AA448" i="202"/>
  <c r="AA394" i="202"/>
  <c r="AA361" i="202"/>
  <c r="AA368" i="202"/>
  <c r="AA113" i="202"/>
  <c r="AA562" i="202"/>
  <c r="AA80" i="202"/>
  <c r="AA324" i="202"/>
  <c r="AA452" i="202"/>
  <c r="AA596" i="202"/>
  <c r="AA238" i="202"/>
  <c r="AA543" i="202"/>
  <c r="AA216" i="202"/>
  <c r="AA188" i="202"/>
  <c r="AA187" i="202"/>
  <c r="AA256" i="202"/>
  <c r="AA183" i="202"/>
  <c r="AA453" i="202"/>
  <c r="AA308" i="202"/>
  <c r="AA110" i="202"/>
  <c r="AA278" i="202"/>
  <c r="AA15" i="202"/>
  <c r="AA253" i="202"/>
  <c r="AA353" i="202"/>
  <c r="AA45" i="202"/>
  <c r="AA450" i="202"/>
  <c r="AA426" i="202"/>
  <c r="AA107" i="202"/>
  <c r="AA140" i="202"/>
  <c r="AA524" i="202"/>
  <c r="AA574" i="202"/>
  <c r="AA341" i="202"/>
  <c r="AA469" i="202"/>
  <c r="AA240" i="202"/>
  <c r="AA440" i="202"/>
  <c r="AA340" i="202"/>
  <c r="AA535" i="202"/>
  <c r="AA207" i="202"/>
  <c r="AA442" i="202"/>
  <c r="AA234" i="202"/>
  <c r="AA254" i="202"/>
  <c r="AA71" i="202"/>
  <c r="AA259" i="202"/>
  <c r="AA492" i="202"/>
  <c r="AA301" i="202"/>
  <c r="AA281" i="202"/>
  <c r="AA443" i="202"/>
  <c r="AA412" i="202"/>
  <c r="AA411" i="202"/>
  <c r="AA55" i="202"/>
  <c r="AA167" i="202"/>
  <c r="AA121" i="202"/>
  <c r="AA470" i="202"/>
  <c r="AA497" i="202"/>
  <c r="AA521" i="202"/>
  <c r="AA325" i="202"/>
  <c r="AA425" i="202"/>
  <c r="AA235" i="202"/>
  <c r="AA311" i="202"/>
  <c r="AA494" i="202"/>
  <c r="AA560" i="202"/>
  <c r="AA561" i="202"/>
  <c r="AA343" i="202"/>
  <c r="AA271" i="202"/>
  <c r="AA558" i="202"/>
  <c r="AA123" i="202"/>
  <c r="AA531" i="202"/>
  <c r="AA537" i="202"/>
  <c r="AA406" i="202"/>
  <c r="AA490" i="202"/>
  <c r="AA351" i="202"/>
  <c r="AA42" i="202"/>
  <c r="AA532" i="202"/>
  <c r="AA73" i="202"/>
  <c r="AA559" i="202"/>
  <c r="AA124" i="202"/>
  <c r="AA118" i="202"/>
  <c r="AA468" i="202"/>
  <c r="AA522" i="202"/>
  <c r="AA427" i="202"/>
  <c r="AA269" i="202"/>
  <c r="AA283" i="202"/>
  <c r="AA53" i="202"/>
  <c r="AA243" i="202"/>
  <c r="AA321" i="202"/>
  <c r="AA184" i="202"/>
  <c r="AA359" i="202"/>
  <c r="AA286" i="202"/>
  <c r="AA56" i="202"/>
  <c r="AA422" i="202"/>
  <c r="AA134" i="202"/>
  <c r="AA204" i="202"/>
  <c r="AA312" i="202"/>
  <c r="AA539" i="202"/>
  <c r="AA116" i="202"/>
  <c r="AA230" i="202"/>
  <c r="AA418" i="202"/>
  <c r="AA208" i="202"/>
  <c r="AA161" i="202"/>
  <c r="AA523" i="202"/>
  <c r="AA451" i="202"/>
  <c r="AA74" i="202"/>
  <c r="AA141" i="202"/>
  <c r="AA594" i="202"/>
  <c r="AA358" i="202"/>
  <c r="AA506" i="202"/>
  <c r="AA491" i="202"/>
  <c r="AA61" i="202"/>
  <c r="AA482" i="202"/>
  <c r="AA177" i="202"/>
  <c r="AA350" i="202"/>
  <c r="AA576" i="202"/>
  <c r="AA153" i="202"/>
  <c r="AA369" i="202"/>
  <c r="AA455" i="202"/>
  <c r="AA508" i="202"/>
  <c r="AA38" i="202"/>
  <c r="AA332" i="202"/>
  <c r="AD11" i="202"/>
  <c r="AA300" i="202"/>
  <c r="AA364" i="202"/>
  <c r="AA24" i="202"/>
  <c r="AA489" i="202"/>
  <c r="AA106" i="202"/>
  <c r="AA322" i="202"/>
  <c r="AA534" i="202"/>
  <c r="AA260" i="202"/>
  <c r="AA460" i="202"/>
  <c r="AA213" i="202"/>
  <c r="AA168" i="202"/>
  <c r="AA101" i="202"/>
  <c r="AA416" i="202"/>
  <c r="Z16" i="202"/>
  <c r="AA471" i="202"/>
  <c r="AA449" i="202"/>
  <c r="AA226" i="202"/>
  <c r="AA270" i="202"/>
  <c r="AA547" i="202"/>
  <c r="AA430" i="202"/>
  <c r="AA222" i="202"/>
  <c r="AA25" i="202"/>
  <c r="AA43" i="202"/>
  <c r="AA528" i="202"/>
  <c r="AA105" i="202"/>
  <c r="AA464" i="202"/>
  <c r="AA371" i="202"/>
  <c r="AA314" i="202"/>
  <c r="AA144" i="202"/>
  <c r="AA436" i="202"/>
  <c r="AA407" i="202"/>
  <c r="AA108" i="202"/>
  <c r="AA555" i="202"/>
  <c r="AA393" i="202"/>
  <c r="AA402" i="202"/>
  <c r="AA485" i="202"/>
  <c r="AA598" i="202"/>
  <c r="AA296" i="202"/>
  <c r="AA122" i="202"/>
  <c r="AA578" i="202"/>
  <c r="AA540" i="202"/>
  <c r="AA263" i="202"/>
  <c r="AA293" i="202"/>
  <c r="AA319" i="202"/>
  <c r="AA481" i="202"/>
  <c r="AA212" i="202"/>
  <c r="AA160" i="202"/>
  <c r="AA69" i="202"/>
  <c r="AA438" i="202"/>
  <c r="AA499" i="202"/>
  <c r="AA385" i="202"/>
  <c r="AA224" i="202"/>
  <c r="AA195" i="202"/>
  <c r="AA505" i="202"/>
  <c r="AA90" i="202"/>
  <c r="AA91" i="202"/>
  <c r="AA493" i="202"/>
  <c r="AA405" i="202"/>
  <c r="AA154" i="202"/>
  <c r="AA577" i="202"/>
  <c r="AA550" i="202"/>
  <c r="AA181" i="202"/>
  <c r="AA227" i="202"/>
  <c r="AA467" i="202"/>
  <c r="AA503" i="202"/>
  <c r="AA75" i="202"/>
  <c r="AA114" i="202"/>
  <c r="AA310" i="202"/>
  <c r="AA354" i="202"/>
  <c r="AA291" i="202"/>
  <c r="AA89" i="202"/>
  <c r="AA433" i="202"/>
  <c r="AA399" i="202"/>
  <c r="AA276" i="202"/>
  <c r="AA137" i="202"/>
  <c r="AA49" i="202"/>
  <c r="AA305" i="202"/>
  <c r="AG10" i="202"/>
  <c r="AA39" i="202"/>
  <c r="AA50" i="202"/>
  <c r="AA339" i="202"/>
  <c r="AA327" i="202"/>
  <c r="AA593" i="202"/>
  <c r="AA504" i="202"/>
  <c r="AA542" i="202"/>
  <c r="AA139" i="202"/>
  <c r="AA199" i="202"/>
  <c r="AA345" i="202"/>
  <c r="AA380" i="202"/>
  <c r="AA149" i="202"/>
  <c r="AA60" i="202"/>
  <c r="AA44" i="202"/>
  <c r="AA26" i="202"/>
  <c r="AA65" i="202"/>
  <c r="AA344" i="202"/>
  <c r="AA282" i="202"/>
  <c r="AA125" i="202"/>
  <c r="AA54" i="202"/>
  <c r="AA568" i="202"/>
  <c r="AA592" i="202"/>
  <c r="AA316" i="202"/>
  <c r="AA357" i="202"/>
  <c r="AA509" i="202"/>
  <c r="AA298" i="202"/>
  <c r="AA264" i="202"/>
  <c r="AA79" i="202"/>
  <c r="AA527" i="202"/>
  <c r="AA517" i="202"/>
  <c r="AA244" i="202"/>
  <c r="AA483" i="202"/>
  <c r="AA172" i="202"/>
  <c r="AA459" i="202"/>
  <c r="AA462" i="202"/>
  <c r="AA128" i="202"/>
  <c r="AA323" i="202"/>
  <c r="AA475" i="202"/>
  <c r="AA581" i="202"/>
  <c r="AA572" i="202"/>
  <c r="AA444" i="202"/>
  <c r="AA441" i="202"/>
  <c r="AA303" i="202"/>
  <c r="AA68" i="202"/>
  <c r="AA365" i="202"/>
  <c r="AA472" i="202"/>
  <c r="AA378" i="202"/>
  <c r="AA458" i="202"/>
  <c r="AA465" i="202"/>
  <c r="AA495" i="202"/>
  <c r="AA502" i="202"/>
  <c r="AA330" i="202"/>
  <c r="AA404" i="202"/>
  <c r="AE11" i="202"/>
  <c r="AA268" i="202"/>
  <c r="AB276" i="202"/>
  <c r="AB75" i="202"/>
  <c r="AB405" i="202"/>
  <c r="AB248" i="202"/>
  <c r="AB249" i="202"/>
  <c r="AB111" i="202"/>
  <c r="AB593" i="202"/>
  <c r="AB339" i="202"/>
  <c r="AB208" i="202"/>
  <c r="AA16" i="202"/>
  <c r="AB299" i="202"/>
  <c r="AB230" i="202"/>
  <c r="AB286" i="202"/>
  <c r="AB427" i="202"/>
  <c r="AB499" i="202"/>
  <c r="AB263" i="202"/>
  <c r="AB393" i="202"/>
  <c r="AB464" i="202"/>
  <c r="AB471" i="202"/>
  <c r="AB457" i="202"/>
  <c r="AB211" i="202"/>
  <c r="AB290" i="202"/>
  <c r="AB352" i="202"/>
  <c r="AB23" i="202"/>
  <c r="AB406" i="202"/>
  <c r="AB560" i="202"/>
  <c r="AB470" i="202"/>
  <c r="AB301" i="202"/>
  <c r="AB535" i="202"/>
  <c r="AB140" i="202"/>
  <c r="AB304" i="202"/>
  <c r="AB153" i="202"/>
  <c r="AB285" i="202"/>
  <c r="AB355" i="202"/>
  <c r="AB337" i="202"/>
  <c r="AB367" i="202"/>
  <c r="AB446" i="202"/>
  <c r="AB52" i="202"/>
  <c r="AB428" i="202"/>
  <c r="AB136" i="202"/>
  <c r="AB266" i="202"/>
  <c r="AB60" i="202"/>
  <c r="AB215" i="202"/>
  <c r="AB231" i="202"/>
  <c r="AB512" i="202"/>
  <c r="AB526" i="202"/>
  <c r="AB166" i="202"/>
  <c r="AB538" i="202"/>
  <c r="AB179" i="202"/>
  <c r="AB170" i="202"/>
  <c r="AB138" i="202"/>
  <c r="AB141" i="202"/>
  <c r="AB390" i="202"/>
  <c r="AB378" i="202"/>
  <c r="AB365" i="202"/>
  <c r="AB295" i="202"/>
  <c r="AB410" i="202"/>
  <c r="AB536" i="202"/>
  <c r="AB297" i="202"/>
  <c r="AB197" i="202"/>
  <c r="AB171" i="202"/>
  <c r="AB148" i="202"/>
  <c r="AB579" i="202"/>
  <c r="AB452" i="202"/>
  <c r="AB37" i="202"/>
  <c r="AB484" i="202"/>
  <c r="AB251" i="202"/>
  <c r="AB82" i="202"/>
  <c r="AB279" i="202"/>
  <c r="AB133" i="202"/>
  <c r="AB172" i="202"/>
  <c r="AB26" i="202"/>
  <c r="AB519" i="202"/>
  <c r="AE276" i="202"/>
  <c r="AD75" i="202"/>
  <c r="AE405" i="202"/>
  <c r="AE248" i="202"/>
  <c r="AE249" i="202"/>
  <c r="AD111" i="202"/>
  <c r="AD593" i="202"/>
  <c r="AD339" i="202"/>
  <c r="AG208" i="202"/>
  <c r="AB399" i="202"/>
  <c r="AB503" i="202"/>
  <c r="AB493" i="202"/>
  <c r="AB196" i="202"/>
  <c r="AB199" i="202"/>
  <c r="AB542" i="202"/>
  <c r="AB374" i="202"/>
  <c r="AB589" i="202"/>
  <c r="AB335" i="202"/>
  <c r="AB101" i="202"/>
  <c r="AB65" i="202"/>
  <c r="AB116" i="202"/>
  <c r="AB359" i="202"/>
  <c r="AB522" i="202"/>
  <c r="AB438" i="202"/>
  <c r="AB540" i="202"/>
  <c r="AB555" i="202"/>
  <c r="AB105" i="202"/>
  <c r="AB416" i="202"/>
  <c r="AB41" i="202"/>
  <c r="AB506" i="202"/>
  <c r="AB225" i="202"/>
  <c r="AB109" i="202"/>
  <c r="AB302" i="202"/>
  <c r="AB537" i="202"/>
  <c r="AB494" i="202"/>
  <c r="AB121" i="202"/>
  <c r="AB492" i="202"/>
  <c r="AB340" i="202"/>
  <c r="AB107" i="202"/>
  <c r="AB510" i="202"/>
  <c r="AB361" i="202"/>
  <c r="AB317" i="202"/>
  <c r="AB36" i="202"/>
  <c r="AB363" i="202"/>
  <c r="AB389" i="202"/>
  <c r="AB414" i="202"/>
  <c r="AB200" i="202"/>
  <c r="AB487" i="202"/>
  <c r="AB431" i="202"/>
  <c r="AB85" i="202"/>
  <c r="AB439" i="202"/>
  <c r="AB511" i="202"/>
  <c r="AB173" i="202"/>
  <c r="AB398" i="202"/>
  <c r="AB479" i="202"/>
  <c r="AB152" i="202"/>
  <c r="AB514" i="202"/>
  <c r="AB145" i="202"/>
  <c r="AB563" i="202"/>
  <c r="AB66" i="202"/>
  <c r="AB149" i="202"/>
  <c r="AB94" i="202"/>
  <c r="AB458" i="202"/>
  <c r="AB241" i="202"/>
  <c r="AB229" i="202"/>
  <c r="AB232" i="202"/>
  <c r="AB585" i="202"/>
  <c r="AB120" i="202"/>
  <c r="AB245" i="202"/>
  <c r="AB500" i="202"/>
  <c r="AB74" i="202"/>
  <c r="AB244" i="202"/>
  <c r="AB564" i="202"/>
  <c r="AB508" i="202"/>
  <c r="AB298" i="202"/>
  <c r="AB572" i="202"/>
  <c r="AB475" i="202"/>
  <c r="AB364" i="202"/>
  <c r="AB187" i="202"/>
  <c r="AB588" i="202"/>
  <c r="AB112" i="202"/>
  <c r="AB115" i="202"/>
  <c r="AD399" i="202"/>
  <c r="AE503" i="202"/>
  <c r="AG493" i="202"/>
  <c r="AE196" i="202"/>
  <c r="AG199" i="202"/>
  <c r="AE542" i="202"/>
  <c r="AG374" i="202"/>
  <c r="AD589" i="202"/>
  <c r="AE335" i="202"/>
  <c r="AB433" i="202"/>
  <c r="AB467" i="202"/>
  <c r="AB91" i="202"/>
  <c r="AB463" i="202"/>
  <c r="AB70" i="202"/>
  <c r="AB584" i="202"/>
  <c r="AB580" i="202"/>
  <c r="AB29" i="202"/>
  <c r="AB213" i="202"/>
  <c r="AB448" i="202"/>
  <c r="AB539" i="202"/>
  <c r="AB184" i="202"/>
  <c r="AB468" i="202"/>
  <c r="AB69" i="202"/>
  <c r="AB578" i="202"/>
  <c r="AB108" i="202"/>
  <c r="AB528" i="202"/>
  <c r="AB168" i="202"/>
  <c r="AB214" i="202"/>
  <c r="AB32" i="202"/>
  <c r="AB553" i="202"/>
  <c r="AB76" i="202"/>
  <c r="AB88" i="202"/>
  <c r="AB531" i="202"/>
  <c r="AB311" i="202"/>
  <c r="AB167" i="202"/>
  <c r="AB259" i="202"/>
  <c r="AB440" i="202"/>
  <c r="AB426" i="202"/>
  <c r="AB238" i="202"/>
  <c r="AB403" i="202"/>
  <c r="AB146" i="202"/>
  <c r="AB529" i="202"/>
  <c r="AB548" i="202"/>
  <c r="AB93" i="202"/>
  <c r="AB331" i="202"/>
  <c r="AB206" i="202"/>
  <c r="AB48" i="202"/>
  <c r="AB261" i="202"/>
  <c r="AB549" i="202"/>
  <c r="AB28" i="202"/>
  <c r="AB525" i="202"/>
  <c r="AB221" i="202"/>
  <c r="AA12" i="202"/>
  <c r="AB377" i="202"/>
  <c r="AB347" i="202"/>
  <c r="AB175" i="202"/>
  <c r="AB336" i="202"/>
  <c r="AB397" i="202"/>
  <c r="AB223" i="202"/>
  <c r="AB113" i="202"/>
  <c r="AB330" i="202"/>
  <c r="AB388" i="202"/>
  <c r="AB353" i="202"/>
  <c r="AB441" i="202"/>
  <c r="AB520" i="202"/>
  <c r="AB477" i="202"/>
  <c r="AB306" i="202"/>
  <c r="AB413" i="202"/>
  <c r="AB46" i="202"/>
  <c r="AB369" i="202"/>
  <c r="AB135" i="202"/>
  <c r="AB527" i="202"/>
  <c r="AB80" i="202"/>
  <c r="AB435" i="202"/>
  <c r="AB59" i="202"/>
  <c r="AB128" i="202"/>
  <c r="AB573" i="202"/>
  <c r="AB375" i="202"/>
  <c r="AB44" i="202"/>
  <c r="AB61" i="202"/>
  <c r="AG399" i="202"/>
  <c r="AG503" i="202"/>
  <c r="AD493" i="202"/>
  <c r="AG196" i="202"/>
  <c r="AD199" i="202"/>
  <c r="AG542" i="202"/>
  <c r="AE374" i="202"/>
  <c r="AE589" i="202"/>
  <c r="AG335" i="202"/>
  <c r="AE213" i="202"/>
  <c r="AE448" i="202"/>
  <c r="AG539" i="202"/>
  <c r="AE184" i="202"/>
  <c r="AG468" i="202"/>
  <c r="AG69" i="202"/>
  <c r="AE578" i="202"/>
  <c r="AD108" i="202"/>
  <c r="AE528" i="202"/>
  <c r="AB89" i="202"/>
  <c r="AB227" i="202"/>
  <c r="AB90" i="202"/>
  <c r="AB210" i="202"/>
  <c r="AB129" i="202"/>
  <c r="AB233" i="202"/>
  <c r="AB327" i="202"/>
  <c r="AB151" i="202"/>
  <c r="AB165" i="202"/>
  <c r="AB460" i="202"/>
  <c r="AB99" i="202"/>
  <c r="AB312" i="202"/>
  <c r="AB321" i="202"/>
  <c r="AB118" i="202"/>
  <c r="AB160" i="202"/>
  <c r="AB122" i="202"/>
  <c r="AB407" i="202"/>
  <c r="AB43" i="202"/>
  <c r="AB260" i="202"/>
  <c r="AB509" i="202"/>
  <c r="AB275" i="202"/>
  <c r="AB131" i="202"/>
  <c r="AB27" i="202"/>
  <c r="AB284" i="202"/>
  <c r="AB123" i="202"/>
  <c r="AB235" i="202"/>
  <c r="AB55" i="202"/>
  <c r="AB71" i="202"/>
  <c r="AB240" i="202"/>
  <c r="AB423" i="202"/>
  <c r="AB358" i="202"/>
  <c r="AB177" i="202"/>
  <c r="AB476" i="202"/>
  <c r="AB257" i="202"/>
  <c r="AB349" i="202"/>
  <c r="AB454" i="202"/>
  <c r="AB104" i="202"/>
  <c r="AB86" i="202"/>
  <c r="AB143" i="202"/>
  <c r="AB81" i="202"/>
  <c r="AB424" i="202"/>
  <c r="AB316" i="202"/>
  <c r="AB488" i="202"/>
  <c r="AB392" i="202"/>
  <c r="AB77" i="202"/>
  <c r="AB333" i="202"/>
  <c r="AB178" i="202"/>
  <c r="AB239" i="202"/>
  <c r="AB262" i="202"/>
  <c r="AB201" i="202"/>
  <c r="AB219" i="202"/>
  <c r="AB357" i="202"/>
  <c r="AB502" i="202"/>
  <c r="AB450" i="202"/>
  <c r="AB68" i="202"/>
  <c r="AB498" i="202"/>
  <c r="AB250" i="202"/>
  <c r="AB157" i="202"/>
  <c r="AB150" i="202"/>
  <c r="AB326" i="202"/>
  <c r="AB419" i="202"/>
  <c r="AB368" i="202"/>
  <c r="AB596" i="202"/>
  <c r="AB40" i="202"/>
  <c r="AB320" i="202"/>
  <c r="AB15" i="202"/>
  <c r="AB110" i="202"/>
  <c r="AB453" i="202"/>
  <c r="AB35" i="202"/>
  <c r="AB459" i="202"/>
  <c r="AB543" i="202"/>
  <c r="AB217" i="202"/>
  <c r="AB491" i="202"/>
  <c r="AE399" i="202"/>
  <c r="AD503" i="202"/>
  <c r="AE493" i="202"/>
  <c r="AD196" i="202"/>
  <c r="AE199" i="202"/>
  <c r="AD542" i="202"/>
  <c r="AD374" i="202"/>
  <c r="AG589" i="202"/>
  <c r="AD335" i="202"/>
  <c r="AD213" i="202"/>
  <c r="AE299" i="202"/>
  <c r="AG448" i="202"/>
  <c r="AG230" i="202"/>
  <c r="AE539" i="202"/>
  <c r="AD286" i="202"/>
  <c r="AD184" i="202"/>
  <c r="AE427" i="202"/>
  <c r="AD468" i="202"/>
  <c r="AE499" i="202"/>
  <c r="AD69" i="202"/>
  <c r="AD263" i="202"/>
  <c r="AG578" i="202"/>
  <c r="AD393" i="202"/>
  <c r="AE108" i="202"/>
  <c r="AB291" i="202"/>
  <c r="AB181" i="202"/>
  <c r="AB505" i="202"/>
  <c r="AB345" i="202"/>
  <c r="AB591" i="202"/>
  <c r="AB190" i="202"/>
  <c r="AB408" i="202"/>
  <c r="AB50" i="202"/>
  <c r="AB39" i="202"/>
  <c r="AB534" i="202"/>
  <c r="AB318" i="202"/>
  <c r="AB204" i="202"/>
  <c r="AB243" i="202"/>
  <c r="AB124" i="202"/>
  <c r="AB212" i="202"/>
  <c r="AB296" i="202"/>
  <c r="AB436" i="202"/>
  <c r="AB25" i="202"/>
  <c r="AB322" i="202"/>
  <c r="AB192" i="202"/>
  <c r="AB163" i="202"/>
  <c r="AB169" i="202"/>
  <c r="AB127" i="202"/>
  <c r="AB532" i="202"/>
  <c r="AB558" i="202"/>
  <c r="AB425" i="202"/>
  <c r="AB411" i="202"/>
  <c r="AB254" i="202"/>
  <c r="AB469" i="202"/>
  <c r="AB315" i="202"/>
  <c r="AB594" i="202"/>
  <c r="AB568" i="202"/>
  <c r="AB119" i="202"/>
  <c r="AB193" i="202"/>
  <c r="AB554" i="202"/>
  <c r="AB372" i="202"/>
  <c r="AB434" i="202"/>
  <c r="AB546" i="202"/>
  <c r="AB396" i="202"/>
  <c r="AB544" i="202"/>
  <c r="AB400" i="202"/>
  <c r="AB592" i="202"/>
  <c r="AB556" i="202"/>
  <c r="AB575" i="202"/>
  <c r="AB461" i="202"/>
  <c r="AB382" i="202"/>
  <c r="AB366" i="202"/>
  <c r="AB346" i="202"/>
  <c r="AB185" i="202"/>
  <c r="AB313" i="202"/>
  <c r="AB507" i="202"/>
  <c r="AB350" i="202"/>
  <c r="AB268" i="202"/>
  <c r="AB472" i="202"/>
  <c r="AB478" i="202"/>
  <c r="AB24" i="202"/>
  <c r="AB338" i="202"/>
  <c r="AB277" i="202"/>
  <c r="AB545" i="202"/>
  <c r="AB294" i="202"/>
  <c r="AB62" i="202"/>
  <c r="Z17" i="202"/>
  <c r="AB63" i="202"/>
  <c r="AB38" i="202"/>
  <c r="AB264" i="202"/>
  <c r="AB67" i="202"/>
  <c r="AB334" i="202"/>
  <c r="AB288" i="202"/>
  <c r="AB309" i="202"/>
  <c r="AB188" i="202"/>
  <c r="AB300" i="202"/>
  <c r="AB51" i="202"/>
  <c r="AB417" i="202"/>
  <c r="AE433" i="202"/>
  <c r="AG291" i="202"/>
  <c r="AG467" i="202"/>
  <c r="AG181" i="202"/>
  <c r="AG91" i="202"/>
  <c r="AE505" i="202"/>
  <c r="AD463" i="202"/>
  <c r="AD345" i="202"/>
  <c r="AE70" i="202"/>
  <c r="AG591" i="202"/>
  <c r="AE190" i="202"/>
  <c r="AE584" i="202"/>
  <c r="AG408" i="202"/>
  <c r="AG580" i="202"/>
  <c r="AG50" i="202"/>
  <c r="AE29" i="202"/>
  <c r="AD39" i="202"/>
  <c r="AE460" i="202"/>
  <c r="AD299" i="202"/>
  <c r="AG99" i="202"/>
  <c r="AE230" i="202"/>
  <c r="AD312" i="202"/>
  <c r="AE286" i="202"/>
  <c r="AD321" i="202"/>
  <c r="AD427" i="202"/>
  <c r="AG118" i="202"/>
  <c r="AD499" i="202"/>
  <c r="AD160" i="202"/>
  <c r="AG263" i="202"/>
  <c r="AG122" i="202"/>
  <c r="AE393" i="202"/>
  <c r="AE407" i="202"/>
  <c r="AB305" i="202"/>
  <c r="AB354" i="202"/>
  <c r="AB550" i="202"/>
  <c r="AB195" i="202"/>
  <c r="AB587" i="202"/>
  <c r="AB139" i="202"/>
  <c r="AB504" i="202"/>
  <c r="AB57" i="202"/>
  <c r="AB496" i="202"/>
  <c r="AB430" i="202"/>
  <c r="AB106" i="202"/>
  <c r="AB155" i="202"/>
  <c r="AB134" i="202"/>
  <c r="AB53" i="202"/>
  <c r="AB559" i="202"/>
  <c r="AB481" i="202"/>
  <c r="AB598" i="202"/>
  <c r="AB144" i="202"/>
  <c r="AB222" i="202"/>
  <c r="AB265" i="202"/>
  <c r="AB429" i="202"/>
  <c r="AB362" i="202"/>
  <c r="AB203" i="202"/>
  <c r="AB569" i="202"/>
  <c r="AB42" i="202"/>
  <c r="AB271" i="202"/>
  <c r="AB325" i="202"/>
  <c r="AB412" i="202"/>
  <c r="AB234" i="202"/>
  <c r="AB341" i="202"/>
  <c r="AB194" i="202"/>
  <c r="AB242" i="202"/>
  <c r="AB54" i="202"/>
  <c r="AB501" i="202"/>
  <c r="AB98" i="202"/>
  <c r="AB186" i="202"/>
  <c r="AB557" i="202"/>
  <c r="AB516" i="202"/>
  <c r="AB447" i="202"/>
  <c r="AB420" i="202"/>
  <c r="AB228" i="202"/>
  <c r="AB72" i="202"/>
  <c r="AB482" i="202"/>
  <c r="AB586" i="202"/>
  <c r="AB162" i="202"/>
  <c r="AB267" i="202"/>
  <c r="AB147" i="202"/>
  <c r="AB566" i="202"/>
  <c r="AB421" i="202"/>
  <c r="AB246" i="202"/>
  <c r="AB518" i="202"/>
  <c r="AB287" i="202"/>
  <c r="AB78" i="202"/>
  <c r="AB495" i="202"/>
  <c r="AB237" i="202"/>
  <c r="AB191" i="202"/>
  <c r="AB590" i="202"/>
  <c r="AB174" i="202"/>
  <c r="AB34" i="202"/>
  <c r="AB164" i="202"/>
  <c r="AB401" i="202"/>
  <c r="AB570" i="202"/>
  <c r="AB132" i="202"/>
  <c r="AB517" i="202"/>
  <c r="AB324" i="202"/>
  <c r="AB455" i="202"/>
  <c r="AB444" i="202"/>
  <c r="AB581" i="202"/>
  <c r="AB323" i="202"/>
  <c r="AB256" i="202"/>
  <c r="AB47" i="202"/>
  <c r="AB280" i="202"/>
  <c r="AB395" i="202"/>
  <c r="AE305" i="202"/>
  <c r="AD433" i="202"/>
  <c r="AG354" i="202"/>
  <c r="AE467" i="202"/>
  <c r="AD550" i="202"/>
  <c r="AD91" i="202"/>
  <c r="AG195" i="202"/>
  <c r="AG463" i="202"/>
  <c r="AG587" i="202"/>
  <c r="AD70" i="202"/>
  <c r="AG139" i="202"/>
  <c r="AE504" i="202"/>
  <c r="AD584" i="202"/>
  <c r="AE57" i="202"/>
  <c r="AD580" i="202"/>
  <c r="AE496" i="202"/>
  <c r="AD29" i="202"/>
  <c r="AG430" i="202"/>
  <c r="AG460" i="202"/>
  <c r="AG299" i="202"/>
  <c r="AD99" i="202"/>
  <c r="AD230" i="202"/>
  <c r="AE312" i="202"/>
  <c r="AG286" i="202"/>
  <c r="AE321" i="202"/>
  <c r="AG427" i="202"/>
  <c r="AE118" i="202"/>
  <c r="AG499" i="202"/>
  <c r="AG160" i="202"/>
  <c r="AE263" i="202"/>
  <c r="AD122" i="202"/>
  <c r="AG393" i="202"/>
  <c r="AG407" i="202"/>
  <c r="AB49" i="202"/>
  <c r="AB310" i="202"/>
  <c r="AB577" i="202"/>
  <c r="AB224" i="202"/>
  <c r="AB96" i="202"/>
  <c r="AB486" i="202"/>
  <c r="AB102" i="202"/>
  <c r="AB370" i="202"/>
  <c r="AB58" i="202"/>
  <c r="AB270" i="202"/>
  <c r="AB14" i="202"/>
  <c r="AB103" i="202"/>
  <c r="AB422" i="202"/>
  <c r="AB283" i="202"/>
  <c r="AB73" i="202"/>
  <c r="AB319" i="202"/>
  <c r="AB485" i="202"/>
  <c r="AB314" i="202"/>
  <c r="AB547" i="202"/>
  <c r="AB87" i="202"/>
  <c r="AB198" i="202"/>
  <c r="AB252" i="202"/>
  <c r="AB348" i="202"/>
  <c r="AB209" i="202"/>
  <c r="AB351" i="202"/>
  <c r="AB343" i="202"/>
  <c r="AB521" i="202"/>
  <c r="AB443" i="202"/>
  <c r="AB442" i="202"/>
  <c r="AB574" i="202"/>
  <c r="AB255" i="202"/>
  <c r="AB180" i="202"/>
  <c r="AB125" i="202"/>
  <c r="AB31" i="202"/>
  <c r="AB473" i="202"/>
  <c r="AB567" i="202"/>
  <c r="AB33" i="202"/>
  <c r="AB552" i="202"/>
  <c r="AB182" i="202"/>
  <c r="AB272" i="202"/>
  <c r="AB582" i="202"/>
  <c r="AB236" i="202"/>
  <c r="AB381" i="202"/>
  <c r="AB530" i="202"/>
  <c r="AB515" i="202"/>
  <c r="AB97" i="202"/>
  <c r="AB409" i="202"/>
  <c r="AB456" i="202"/>
  <c r="AB384" i="202"/>
  <c r="AB597" i="202"/>
  <c r="AB328" i="202"/>
  <c r="AB376" i="202"/>
  <c r="AB292" i="202"/>
  <c r="AB465" i="202"/>
  <c r="AB45" i="202"/>
  <c r="AB253" i="202"/>
  <c r="AB202" i="202"/>
  <c r="AB142" i="202"/>
  <c r="AB205" i="202"/>
  <c r="AB599" i="202"/>
  <c r="AB158" i="202"/>
  <c r="AB274" i="202"/>
  <c r="AB379" i="202"/>
  <c r="AB332" i="202"/>
  <c r="AB329" i="202"/>
  <c r="AB562" i="202"/>
  <c r="AB445" i="202"/>
  <c r="AB583" i="202"/>
  <c r="AB189" i="202"/>
  <c r="AB571" i="202"/>
  <c r="AB307" i="202"/>
  <c r="AB483" i="202"/>
  <c r="AB576" i="202"/>
  <c r="AG305" i="202"/>
  <c r="AD276" i="202"/>
  <c r="AG433" i="202"/>
  <c r="AE354" i="202"/>
  <c r="AG75" i="202"/>
  <c r="AD467" i="202"/>
  <c r="AG550" i="202"/>
  <c r="AG405" i="202"/>
  <c r="AE91" i="202"/>
  <c r="AE195" i="202"/>
  <c r="AD248" i="202"/>
  <c r="AE463" i="202"/>
  <c r="AD587" i="202"/>
  <c r="AG249" i="202"/>
  <c r="AG70" i="202"/>
  <c r="AD139" i="202"/>
  <c r="AG111" i="202"/>
  <c r="AG504" i="202"/>
  <c r="AE593" i="202"/>
  <c r="AG584" i="202"/>
  <c r="AD57" i="202"/>
  <c r="AG339" i="202"/>
  <c r="AE580" i="202"/>
  <c r="AD496" i="202"/>
  <c r="AD208" i="202"/>
  <c r="AG29" i="202"/>
  <c r="AD430" i="202"/>
  <c r="AD101" i="202"/>
  <c r="AD460" i="202"/>
  <c r="AG14" i="202"/>
  <c r="AD65" i="202"/>
  <c r="AE99" i="202"/>
  <c r="AG103" i="202"/>
  <c r="AE116" i="202"/>
  <c r="AG312" i="202"/>
  <c r="AD422" i="202"/>
  <c r="AD359" i="202"/>
  <c r="AG321" i="202"/>
  <c r="AD283" i="202"/>
  <c r="AE522" i="202"/>
  <c r="AD118" i="202"/>
  <c r="AG73" i="202"/>
  <c r="AG438" i="202"/>
  <c r="AE160" i="202"/>
  <c r="AD319" i="202"/>
  <c r="AE540" i="202"/>
  <c r="AE122" i="202"/>
  <c r="AD485" i="202"/>
  <c r="AB137" i="202"/>
  <c r="AB114" i="202"/>
  <c r="AB154" i="202"/>
  <c r="AB380" i="202"/>
  <c r="AB523" i="202"/>
  <c r="AB161" i="202"/>
  <c r="AB513" i="202"/>
  <c r="AB533" i="202"/>
  <c r="AB391" i="202"/>
  <c r="AB449" i="202"/>
  <c r="AB247" i="202"/>
  <c r="AB418" i="202"/>
  <c r="AB56" i="202"/>
  <c r="AB269" i="202"/>
  <c r="AB385" i="202"/>
  <c r="AB293" i="202"/>
  <c r="AB402" i="202"/>
  <c r="AB371" i="202"/>
  <c r="AB226" i="202"/>
  <c r="AB126" i="202"/>
  <c r="AB480" i="202"/>
  <c r="AB373" i="202"/>
  <c r="AB565" i="202"/>
  <c r="AB387" i="202"/>
  <c r="AB490" i="202"/>
  <c r="AB561" i="202"/>
  <c r="AB497" i="202"/>
  <c r="AB281" i="202"/>
  <c r="AB207" i="202"/>
  <c r="AB524" i="202"/>
  <c r="AB595" i="202"/>
  <c r="AB451" i="202"/>
  <c r="AB282" i="202"/>
  <c r="AB383" i="202"/>
  <c r="AB437" i="202"/>
  <c r="AB156" i="202"/>
  <c r="AB84" i="202"/>
  <c r="AB95" i="202"/>
  <c r="AB541" i="202"/>
  <c r="AB130" i="202"/>
  <c r="AB218" i="202"/>
  <c r="AB159" i="202"/>
  <c r="AB432" i="202"/>
  <c r="AB92" i="202"/>
  <c r="AB30" i="202"/>
  <c r="AB360" i="202"/>
  <c r="AB83" i="202"/>
  <c r="AB273" i="202"/>
  <c r="AB466" i="202"/>
  <c r="AB551" i="202"/>
  <c r="AB386" i="202"/>
  <c r="AB64" i="202"/>
  <c r="AB100" i="202"/>
  <c r="AB404" i="202"/>
  <c r="AB489" i="202"/>
  <c r="AB303" i="202"/>
  <c r="AB415" i="202"/>
  <c r="AB474" i="202"/>
  <c r="AB289" i="202"/>
  <c r="AB342" i="202"/>
  <c r="AB258" i="202"/>
  <c r="AB356" i="202"/>
  <c r="AB344" i="202"/>
  <c r="AB117" i="202"/>
  <c r="AB79" i="202"/>
  <c r="AB220" i="202"/>
  <c r="AB278" i="202"/>
  <c r="AB308" i="202"/>
  <c r="AB183" i="202"/>
  <c r="AB462" i="202"/>
  <c r="AB216" i="202"/>
  <c r="AB176" i="202"/>
  <c r="AB394" i="202"/>
  <c r="AD305" i="202"/>
  <c r="AG276" i="202"/>
  <c r="AD89" i="202"/>
  <c r="AD354" i="202"/>
  <c r="AE75" i="202"/>
  <c r="AD227" i="202"/>
  <c r="AE550" i="202"/>
  <c r="AD405" i="202"/>
  <c r="AG90" i="202"/>
  <c r="AD195" i="202"/>
  <c r="AG248" i="202"/>
  <c r="AE210" i="202"/>
  <c r="AE587" i="202"/>
  <c r="AD249" i="202"/>
  <c r="AE129" i="202"/>
  <c r="AE139" i="202"/>
  <c r="AE111" i="202"/>
  <c r="AE233" i="202"/>
  <c r="AD504" i="202"/>
  <c r="AG593" i="202"/>
  <c r="AG327" i="202"/>
  <c r="AG57" i="202"/>
  <c r="AE339" i="202"/>
  <c r="AE151" i="202"/>
  <c r="AG496" i="202"/>
  <c r="AE208" i="202"/>
  <c r="AE165" i="202"/>
  <c r="AE430" i="202"/>
  <c r="AG101" i="202"/>
  <c r="AE534" i="202"/>
  <c r="AE14" i="202"/>
  <c r="AE65" i="202"/>
  <c r="AE318" i="202"/>
  <c r="AE103" i="202"/>
  <c r="AG116" i="202"/>
  <c r="AG204" i="202"/>
  <c r="AG422" i="202"/>
  <c r="AE359" i="202"/>
  <c r="AD243" i="202"/>
  <c r="AG283" i="202"/>
  <c r="AG522" i="202"/>
  <c r="AG124" i="202"/>
  <c r="AE73" i="202"/>
  <c r="AD438" i="202"/>
  <c r="AG212" i="202"/>
  <c r="AG319" i="202"/>
  <c r="AD540" i="202"/>
  <c r="AD296" i="202"/>
  <c r="AE485" i="202"/>
  <c r="AE555" i="202"/>
  <c r="AE436" i="202"/>
  <c r="AG314" i="202"/>
  <c r="AD555" i="202"/>
  <c r="AG528" i="202"/>
  <c r="AE222" i="202"/>
  <c r="AE471" i="202"/>
  <c r="AE168" i="202"/>
  <c r="AG265" i="202"/>
  <c r="AG457" i="202"/>
  <c r="AD214" i="202"/>
  <c r="AD429" i="202"/>
  <c r="AE211" i="202"/>
  <c r="AE32" i="202"/>
  <c r="AE362" i="202"/>
  <c r="AE290" i="202"/>
  <c r="AE553" i="202"/>
  <c r="AG203" i="202"/>
  <c r="AE352" i="202"/>
  <c r="AE76" i="202"/>
  <c r="AG569" i="202"/>
  <c r="AD23" i="202"/>
  <c r="AD284" i="202"/>
  <c r="AD42" i="202"/>
  <c r="AE406" i="202"/>
  <c r="AG123" i="202"/>
  <c r="AG271" i="202"/>
  <c r="AE560" i="202"/>
  <c r="AG235" i="202"/>
  <c r="AG325" i="202"/>
  <c r="AE470" i="202"/>
  <c r="AD55" i="202"/>
  <c r="AG412" i="202"/>
  <c r="AE301" i="202"/>
  <c r="AG71" i="202"/>
  <c r="AD234" i="202"/>
  <c r="AG535" i="202"/>
  <c r="AD240" i="202"/>
  <c r="AG341" i="202"/>
  <c r="AD140" i="202"/>
  <c r="AG423" i="202"/>
  <c r="AE194" i="202"/>
  <c r="AE304" i="202"/>
  <c r="AE358" i="202"/>
  <c r="AE242" i="202"/>
  <c r="AE153" i="202"/>
  <c r="AE177" i="202"/>
  <c r="AG54" i="202"/>
  <c r="AD285" i="202"/>
  <c r="AE476" i="202"/>
  <c r="AD501" i="202"/>
  <c r="AD355" i="202"/>
  <c r="AE257" i="202"/>
  <c r="AG98" i="202"/>
  <c r="AE337" i="202"/>
  <c r="AE349" i="202"/>
  <c r="AE186" i="202"/>
  <c r="AG367" i="202"/>
  <c r="AD454" i="202"/>
  <c r="AD557" i="202"/>
  <c r="AD446" i="202"/>
  <c r="AD104" i="202"/>
  <c r="AE516" i="202"/>
  <c r="AG52" i="202"/>
  <c r="AG86" i="202"/>
  <c r="AE447" i="202"/>
  <c r="AG428" i="202"/>
  <c r="AG143" i="202"/>
  <c r="AG420" i="202"/>
  <c r="AE136" i="202"/>
  <c r="AD81" i="202"/>
  <c r="AG228" i="202"/>
  <c r="AG266" i="202"/>
  <c r="AD424" i="202"/>
  <c r="AG72" i="202"/>
  <c r="AG60" i="202"/>
  <c r="AD316" i="202"/>
  <c r="AE482" i="202"/>
  <c r="AD215" i="202"/>
  <c r="AE488" i="202"/>
  <c r="AD586" i="202"/>
  <c r="AD231" i="202"/>
  <c r="AD392" i="202"/>
  <c r="AG162" i="202"/>
  <c r="AG512" i="202"/>
  <c r="AD461" i="202"/>
  <c r="AE97" i="202"/>
  <c r="AG479" i="202"/>
  <c r="AE382" i="202"/>
  <c r="AE409" i="202"/>
  <c r="AG152" i="202"/>
  <c r="AG366" i="202"/>
  <c r="AG456" i="202"/>
  <c r="AG514" i="202"/>
  <c r="AD346" i="202"/>
  <c r="AD384" i="202"/>
  <c r="AE145" i="202"/>
  <c r="AE185" i="202"/>
  <c r="AD597" i="202"/>
  <c r="AD563" i="202"/>
  <c r="AE313" i="202"/>
  <c r="AG328" i="202"/>
  <c r="AG66" i="202"/>
  <c r="AD507" i="202"/>
  <c r="AE376" i="202"/>
  <c r="AD149" i="202"/>
  <c r="AD350" i="202"/>
  <c r="AG292" i="202"/>
  <c r="AD94" i="202"/>
  <c r="AD268" i="202"/>
  <c r="AE465" i="202"/>
  <c r="AG458" i="202"/>
  <c r="AD472" i="202"/>
  <c r="AE45" i="202"/>
  <c r="AE241" i="202"/>
  <c r="AE478" i="202"/>
  <c r="AG253" i="202"/>
  <c r="AD229" i="202"/>
  <c r="AE24" i="202"/>
  <c r="AE202" i="202"/>
  <c r="AE232" i="202"/>
  <c r="AE338" i="202"/>
  <c r="AE142" i="202"/>
  <c r="AD585" i="202"/>
  <c r="AE277" i="202"/>
  <c r="AE205" i="202"/>
  <c r="AG120" i="202"/>
  <c r="AE545" i="202"/>
  <c r="AD599" i="202"/>
  <c r="AE245" i="202"/>
  <c r="AD294" i="202"/>
  <c r="AG158" i="202"/>
  <c r="AD407" i="202"/>
  <c r="AG43" i="202"/>
  <c r="AG222" i="202"/>
  <c r="AG471" i="202"/>
  <c r="AG260" i="202"/>
  <c r="AE265" i="202"/>
  <c r="AD457" i="202"/>
  <c r="AG509" i="202"/>
  <c r="AE429" i="202"/>
  <c r="AG211" i="202"/>
  <c r="AG275" i="202"/>
  <c r="AD362" i="202"/>
  <c r="AG290" i="202"/>
  <c r="AG131" i="202"/>
  <c r="AE203" i="202"/>
  <c r="AG352" i="202"/>
  <c r="AG27" i="202"/>
  <c r="AD569" i="202"/>
  <c r="AG23" i="202"/>
  <c r="AG284" i="202"/>
  <c r="AG351" i="202"/>
  <c r="AD406" i="202"/>
  <c r="AE123" i="202"/>
  <c r="AD343" i="202"/>
  <c r="AG560" i="202"/>
  <c r="AD235" i="202"/>
  <c r="AG521" i="202"/>
  <c r="AD470" i="202"/>
  <c r="AE55" i="202"/>
  <c r="AE443" i="202"/>
  <c r="AG301" i="202"/>
  <c r="AD71" i="202"/>
  <c r="AE442" i="202"/>
  <c r="AE535" i="202"/>
  <c r="AE240" i="202"/>
  <c r="AD574" i="202"/>
  <c r="AE140" i="202"/>
  <c r="AD423" i="202"/>
  <c r="AE255" i="202"/>
  <c r="AG304" i="202"/>
  <c r="AG358" i="202"/>
  <c r="AD180" i="202"/>
  <c r="AG153" i="202"/>
  <c r="AD177" i="202"/>
  <c r="AG125" i="202"/>
  <c r="AG285" i="202"/>
  <c r="AG476" i="202"/>
  <c r="AG31" i="202"/>
  <c r="AE355" i="202"/>
  <c r="AG257" i="202"/>
  <c r="AE473" i="202"/>
  <c r="AD337" i="202"/>
  <c r="AD349" i="202"/>
  <c r="AE567" i="202"/>
  <c r="AE367" i="202"/>
  <c r="AE454" i="202"/>
  <c r="AG33" i="202"/>
  <c r="AE446" i="202"/>
  <c r="AE104" i="202"/>
  <c r="AE552" i="202"/>
  <c r="AD52" i="202"/>
  <c r="AD86" i="202"/>
  <c r="AG182" i="202"/>
  <c r="AE428" i="202"/>
  <c r="AE143" i="202"/>
  <c r="AG272" i="202"/>
  <c r="AG136" i="202"/>
  <c r="AE81" i="202"/>
  <c r="AG582" i="202"/>
  <c r="AD266" i="202"/>
  <c r="AE424" i="202"/>
  <c r="AG236" i="202"/>
  <c r="AE60" i="202"/>
  <c r="AE316" i="202"/>
  <c r="AE381" i="202"/>
  <c r="AE215" i="202"/>
  <c r="AG488" i="202"/>
  <c r="AE530" i="202"/>
  <c r="AG231" i="202"/>
  <c r="AE392" i="202"/>
  <c r="AG515" i="202"/>
  <c r="AD512" i="202"/>
  <c r="AE461" i="202"/>
  <c r="AE360" i="202"/>
  <c r="AD479" i="202"/>
  <c r="AG382" i="202"/>
  <c r="AE83" i="202"/>
  <c r="AE152" i="202"/>
  <c r="AD366" i="202"/>
  <c r="AG273" i="202"/>
  <c r="AD514" i="202"/>
  <c r="AE346" i="202"/>
  <c r="AD466" i="202"/>
  <c r="AG145" i="202"/>
  <c r="AD185" i="202"/>
  <c r="AG551" i="202"/>
  <c r="AE563" i="202"/>
  <c r="AG313" i="202"/>
  <c r="AE386" i="202"/>
  <c r="AE66" i="202"/>
  <c r="AG507" i="202"/>
  <c r="AE64" i="202"/>
  <c r="AE149" i="202"/>
  <c r="AG350" i="202"/>
  <c r="AG100" i="202"/>
  <c r="AE94" i="202"/>
  <c r="AG268" i="202"/>
  <c r="AD404" i="202"/>
  <c r="AD458" i="202"/>
  <c r="AE472" i="202"/>
  <c r="AD489" i="202"/>
  <c r="AD241" i="202"/>
  <c r="AG478" i="202"/>
  <c r="AG303" i="202"/>
  <c r="AG229" i="202"/>
  <c r="AG24" i="202"/>
  <c r="AD415" i="202"/>
  <c r="AG232" i="202"/>
  <c r="AD338" i="202"/>
  <c r="AG474" i="202"/>
  <c r="AE585" i="202"/>
  <c r="AG277" i="202"/>
  <c r="AD289" i="202"/>
  <c r="AD120" i="202"/>
  <c r="AG545" i="202"/>
  <c r="AG342" i="202"/>
  <c r="AD245" i="202"/>
  <c r="AE294" i="202"/>
  <c r="AE258" i="202"/>
  <c r="AD314" i="202"/>
  <c r="AD43" i="202"/>
  <c r="AE547" i="202"/>
  <c r="AD471" i="202"/>
  <c r="AD260" i="202"/>
  <c r="AG87" i="202"/>
  <c r="AE457" i="202"/>
  <c r="AE509" i="202"/>
  <c r="AE198" i="202"/>
  <c r="AD211" i="202"/>
  <c r="AD275" i="202"/>
  <c r="AE252" i="202"/>
  <c r="AD290" i="202"/>
  <c r="AE131" i="202"/>
  <c r="AG348" i="202"/>
  <c r="AD352" i="202"/>
  <c r="AE27" i="202"/>
  <c r="AD209" i="202"/>
  <c r="AE302" i="202"/>
  <c r="AE284" i="202"/>
  <c r="AE351" i="202"/>
  <c r="AG537" i="202"/>
  <c r="AD123" i="202"/>
  <c r="AE343" i="202"/>
  <c r="AE494" i="202"/>
  <c r="AE235" i="202"/>
  <c r="AD521" i="202"/>
  <c r="AE121" i="202"/>
  <c r="AG55" i="202"/>
  <c r="AD443" i="202"/>
  <c r="AG492" i="202"/>
  <c r="AE71" i="202"/>
  <c r="AD442" i="202"/>
  <c r="AG340" i="202"/>
  <c r="AG240" i="202"/>
  <c r="AG574" i="202"/>
  <c r="AG107" i="202"/>
  <c r="AE423" i="202"/>
  <c r="AG255" i="202"/>
  <c r="AD510" i="202"/>
  <c r="AD358" i="202"/>
  <c r="AG180" i="202"/>
  <c r="AD361" i="202"/>
  <c r="AG177" i="202"/>
  <c r="AE125" i="202"/>
  <c r="AD317" i="202"/>
  <c r="AD476" i="202"/>
  <c r="AD31" i="202"/>
  <c r="AE36" i="202"/>
  <c r="AD257" i="202"/>
  <c r="AD473" i="202"/>
  <c r="AD363" i="202"/>
  <c r="AG349" i="202"/>
  <c r="AD567" i="202"/>
  <c r="AE389" i="202"/>
  <c r="AG454" i="202"/>
  <c r="AE33" i="202"/>
  <c r="AD414" i="202"/>
  <c r="AG104" i="202"/>
  <c r="AD552" i="202"/>
  <c r="AG200" i="202"/>
  <c r="AE86" i="202"/>
  <c r="AD182" i="202"/>
  <c r="AD487" i="202"/>
  <c r="AD143" i="202"/>
  <c r="AD272" i="202"/>
  <c r="AD431" i="202"/>
  <c r="AG81" i="202"/>
  <c r="AD582" i="202"/>
  <c r="AE85" i="202"/>
  <c r="AG424" i="202"/>
  <c r="AE236" i="202"/>
  <c r="AD439" i="202"/>
  <c r="AG316" i="202"/>
  <c r="AG381" i="202"/>
  <c r="AD511" i="202"/>
  <c r="AD488" i="202"/>
  <c r="AG530" i="202"/>
  <c r="AG173" i="202"/>
  <c r="AG392" i="202"/>
  <c r="AE515" i="202"/>
  <c r="AG398" i="202"/>
  <c r="AG461" i="202"/>
  <c r="AG360" i="202"/>
  <c r="AE377" i="202"/>
  <c r="AD382" i="202"/>
  <c r="AG83" i="202"/>
  <c r="AE347" i="202"/>
  <c r="AE366" i="202"/>
  <c r="AD273" i="202"/>
  <c r="AD175" i="202"/>
  <c r="AG346" i="202"/>
  <c r="AG466" i="202"/>
  <c r="AG336" i="202"/>
  <c r="AG185" i="202"/>
  <c r="AD551" i="202"/>
  <c r="AD397" i="202"/>
  <c r="AD313" i="202"/>
  <c r="AD386" i="202"/>
  <c r="AE223" i="202"/>
  <c r="AE507" i="202"/>
  <c r="AG64" i="202"/>
  <c r="AD113" i="202"/>
  <c r="AE350" i="202"/>
  <c r="AD100" i="202"/>
  <c r="AE330" i="202"/>
  <c r="AE268" i="202"/>
  <c r="AG404" i="202"/>
  <c r="AG388" i="202"/>
  <c r="AG472" i="202"/>
  <c r="AE489" i="202"/>
  <c r="AD353" i="202"/>
  <c r="AD478" i="202"/>
  <c r="AE303" i="202"/>
  <c r="AE441" i="202"/>
  <c r="AD24" i="202"/>
  <c r="AE415" i="202"/>
  <c r="AD520" i="202"/>
  <c r="AG338" i="202"/>
  <c r="AE474" i="202"/>
  <c r="AG477" i="202"/>
  <c r="AD277" i="202"/>
  <c r="AG289" i="202"/>
  <c r="AE306" i="202"/>
  <c r="AD545" i="202"/>
  <c r="AE342" i="202"/>
  <c r="AD413" i="202"/>
  <c r="AG294" i="202"/>
  <c r="AG258" i="202"/>
  <c r="AG464" i="202"/>
  <c r="AE43" i="202"/>
  <c r="AD547" i="202"/>
  <c r="AD416" i="202"/>
  <c r="AE260" i="202"/>
  <c r="AD87" i="202"/>
  <c r="AD41" i="202"/>
  <c r="AD509" i="202"/>
  <c r="AG198" i="202"/>
  <c r="AD506" i="202"/>
  <c r="AE275" i="202"/>
  <c r="AD252" i="202"/>
  <c r="AE225" i="202"/>
  <c r="AD131" i="202"/>
  <c r="AD348" i="202"/>
  <c r="AG109" i="202"/>
  <c r="AD27" i="202"/>
  <c r="AE209" i="202"/>
  <c r="AG302" i="202"/>
  <c r="AD532" i="202"/>
  <c r="AD351" i="202"/>
  <c r="AE537" i="202"/>
  <c r="AE558" i="202"/>
  <c r="AG343" i="202"/>
  <c r="AG494" i="202"/>
  <c r="AE425" i="202"/>
  <c r="AE521" i="202"/>
  <c r="AD121" i="202"/>
  <c r="AG411" i="202"/>
  <c r="AG443" i="202"/>
  <c r="AD492" i="202"/>
  <c r="AG254" i="202"/>
  <c r="AG442" i="202"/>
  <c r="AD340" i="202"/>
  <c r="AG469" i="202"/>
  <c r="AE574" i="202"/>
  <c r="AE107" i="202"/>
  <c r="AG315" i="202"/>
  <c r="AD255" i="202"/>
  <c r="AE510" i="202"/>
  <c r="AD594" i="202"/>
  <c r="AE180" i="202"/>
  <c r="AE361" i="202"/>
  <c r="AE568" i="202"/>
  <c r="AD125" i="202"/>
  <c r="AE317" i="202"/>
  <c r="AD119" i="202"/>
  <c r="AE31" i="202"/>
  <c r="AG36" i="202"/>
  <c r="AE193" i="202"/>
  <c r="AG473" i="202"/>
  <c r="AG363" i="202"/>
  <c r="AG554" i="202"/>
  <c r="AG567" i="202"/>
  <c r="AG389" i="202"/>
  <c r="AE372" i="202"/>
  <c r="AD33" i="202"/>
  <c r="AE414" i="202"/>
  <c r="AE434" i="202"/>
  <c r="AG552" i="202"/>
  <c r="AE200" i="202"/>
  <c r="AG546" i="202"/>
  <c r="AE182" i="202"/>
  <c r="AG487" i="202"/>
  <c r="AG396" i="202"/>
  <c r="AE272" i="202"/>
  <c r="AG431" i="202"/>
  <c r="AD544" i="202"/>
  <c r="AE582" i="202"/>
  <c r="AG85" i="202"/>
  <c r="AE400" i="202"/>
  <c r="AD236" i="202"/>
  <c r="AE439" i="202"/>
  <c r="AD592" i="202"/>
  <c r="AD381" i="202"/>
  <c r="AG511" i="202"/>
  <c r="AD556" i="202"/>
  <c r="AD530" i="202"/>
  <c r="AE173" i="202"/>
  <c r="AG575" i="202"/>
  <c r="AD515" i="202"/>
  <c r="AE398" i="202"/>
  <c r="AG267" i="202"/>
  <c r="AD360" i="202"/>
  <c r="AG377" i="202"/>
  <c r="AE147" i="202"/>
  <c r="AD83" i="202"/>
  <c r="AG347" i="202"/>
  <c r="AD566" i="202"/>
  <c r="AE273" i="202"/>
  <c r="AE175" i="202"/>
  <c r="AE421" i="202"/>
  <c r="AE466" i="202"/>
  <c r="AD336" i="202"/>
  <c r="AD246" i="202"/>
  <c r="AE551" i="202"/>
  <c r="AG397" i="202"/>
  <c r="AG518" i="202"/>
  <c r="AG386" i="202"/>
  <c r="AD223" i="202"/>
  <c r="AG287" i="202"/>
  <c r="AD64" i="202"/>
  <c r="AG113" i="202"/>
  <c r="AD78" i="202"/>
  <c r="AE100" i="202"/>
  <c r="AG330" i="202"/>
  <c r="AG495" i="202"/>
  <c r="AE404" i="202"/>
  <c r="AE388" i="202"/>
  <c r="AG237" i="202"/>
  <c r="AG489" i="202"/>
  <c r="AG353" i="202"/>
  <c r="AD191" i="202"/>
  <c r="AD303" i="202"/>
  <c r="AG441" i="202"/>
  <c r="AG590" i="202"/>
  <c r="AG415" i="202"/>
  <c r="AG520" i="202"/>
  <c r="AD174" i="202"/>
  <c r="AD474" i="202"/>
  <c r="AE477" i="202"/>
  <c r="AD34" i="202"/>
  <c r="AE289" i="202"/>
  <c r="AD306" i="202"/>
  <c r="AE164" i="202"/>
  <c r="AD342" i="202"/>
  <c r="AE413" i="202"/>
  <c r="AE464" i="202"/>
  <c r="AE25" i="202"/>
  <c r="AG547" i="202"/>
  <c r="AE416" i="202"/>
  <c r="AG322" i="202"/>
  <c r="AE87" i="202"/>
  <c r="AG41" i="202"/>
  <c r="AD192" i="202"/>
  <c r="AD198" i="202"/>
  <c r="AG506" i="202"/>
  <c r="AE163" i="202"/>
  <c r="AG252" i="202"/>
  <c r="AD225" i="202"/>
  <c r="AD169" i="202"/>
  <c r="AE348" i="202"/>
  <c r="AE109" i="202"/>
  <c r="AE127" i="202"/>
  <c r="AG209" i="202"/>
  <c r="AD302" i="202"/>
  <c r="AE532" i="202"/>
  <c r="AG490" i="202"/>
  <c r="AD537" i="202"/>
  <c r="AG558" i="202"/>
  <c r="AG561" i="202"/>
  <c r="AD494" i="202"/>
  <c r="AD425" i="202"/>
  <c r="AE497" i="202"/>
  <c r="AG121" i="202"/>
  <c r="AE411" i="202"/>
  <c r="AE281" i="202"/>
  <c r="AE492" i="202"/>
  <c r="AD254" i="202"/>
  <c r="AE207" i="202"/>
  <c r="AE340" i="202"/>
  <c r="AD469" i="202"/>
  <c r="AG524" i="202"/>
  <c r="AD107" i="202"/>
  <c r="AE315" i="202"/>
  <c r="AE595" i="202"/>
  <c r="AG510" i="202"/>
  <c r="AE594" i="202"/>
  <c r="AE451" i="202"/>
  <c r="AG361" i="202"/>
  <c r="AG568" i="202"/>
  <c r="AG282" i="202"/>
  <c r="AG317" i="202"/>
  <c r="AG119" i="202"/>
  <c r="AD383" i="202"/>
  <c r="AD36" i="202"/>
  <c r="AD193" i="202"/>
  <c r="AD437" i="202"/>
  <c r="AE363" i="202"/>
  <c r="AD554" i="202"/>
  <c r="AD156" i="202"/>
  <c r="AD389" i="202"/>
  <c r="AD372" i="202"/>
  <c r="AG84" i="202"/>
  <c r="AG414" i="202"/>
  <c r="AG434" i="202"/>
  <c r="AE95" i="202"/>
  <c r="AD200" i="202"/>
  <c r="AE546" i="202"/>
  <c r="AG541" i="202"/>
  <c r="AE487" i="202"/>
  <c r="AD396" i="202"/>
  <c r="AD130" i="202"/>
  <c r="AE431" i="202"/>
  <c r="AE544" i="202"/>
  <c r="AD218" i="202"/>
  <c r="AD85" i="202"/>
  <c r="AG400" i="202"/>
  <c r="AD159" i="202"/>
  <c r="AG439" i="202"/>
  <c r="AE592" i="202"/>
  <c r="AD432" i="202"/>
  <c r="AE511" i="202"/>
  <c r="AG556" i="202"/>
  <c r="AD92" i="202"/>
  <c r="AD173" i="202"/>
  <c r="AE575" i="202"/>
  <c r="AD30" i="202"/>
  <c r="AD398" i="202"/>
  <c r="AD267" i="202"/>
  <c r="AG526" i="202"/>
  <c r="AD377" i="202"/>
  <c r="AG147" i="202"/>
  <c r="AG166" i="202"/>
  <c r="AD347" i="202"/>
  <c r="AG566" i="202"/>
  <c r="AG538" i="202"/>
  <c r="AG175" i="202"/>
  <c r="AG421" i="202"/>
  <c r="AG179" i="202"/>
  <c r="AE336" i="202"/>
  <c r="AE246" i="202"/>
  <c r="AG170" i="202"/>
  <c r="AE397" i="202"/>
  <c r="AD518" i="202"/>
  <c r="AD138" i="202"/>
  <c r="AG223" i="202"/>
  <c r="AD287" i="202"/>
  <c r="AG141" i="202"/>
  <c r="AE113" i="202"/>
  <c r="AG78" i="202"/>
  <c r="AG390" i="202"/>
  <c r="AD330" i="202"/>
  <c r="AD495" i="202"/>
  <c r="AD378" i="202"/>
  <c r="AD388" i="202"/>
  <c r="AE237" i="202"/>
  <c r="AD365" i="202"/>
  <c r="AE353" i="202"/>
  <c r="AG191" i="202"/>
  <c r="AG295" i="202"/>
  <c r="AD441" i="202"/>
  <c r="AD464" i="202"/>
  <c r="AD25" i="202"/>
  <c r="AD226" i="202"/>
  <c r="AG416" i="202"/>
  <c r="AE322" i="202"/>
  <c r="AG126" i="202"/>
  <c r="AE41" i="202"/>
  <c r="AE192" i="202"/>
  <c r="AD480" i="202"/>
  <c r="AE506" i="202"/>
  <c r="AG163" i="202"/>
  <c r="AE373" i="202"/>
  <c r="AG225" i="202"/>
  <c r="AE169" i="202"/>
  <c r="AG565" i="202"/>
  <c r="AD109" i="202"/>
  <c r="AD127" i="202"/>
  <c r="AE387" i="202"/>
  <c r="AE88" i="202"/>
  <c r="AG532" i="202"/>
  <c r="AD490" i="202"/>
  <c r="AD531" i="202"/>
  <c r="AD558" i="202"/>
  <c r="AD561" i="202"/>
  <c r="AG311" i="202"/>
  <c r="AG425" i="202"/>
  <c r="AD497" i="202"/>
  <c r="AG167" i="202"/>
  <c r="AD411" i="202"/>
  <c r="AG281" i="202"/>
  <c r="AE259" i="202"/>
  <c r="AE254" i="202"/>
  <c r="AD207" i="202"/>
  <c r="AE440" i="202"/>
  <c r="AE469" i="202"/>
  <c r="AE524" i="202"/>
  <c r="AG426" i="202"/>
  <c r="AD315" i="202"/>
  <c r="AD595" i="202"/>
  <c r="AG238" i="202"/>
  <c r="AG594" i="202"/>
  <c r="AG451" i="202"/>
  <c r="AG403" i="202"/>
  <c r="AD568" i="202"/>
  <c r="AD282" i="202"/>
  <c r="AE146" i="202"/>
  <c r="AE119" i="202"/>
  <c r="AE383" i="202"/>
  <c r="AE529" i="202"/>
  <c r="AG193" i="202"/>
  <c r="AG437" i="202"/>
  <c r="AE548" i="202"/>
  <c r="AE554" i="202"/>
  <c r="AG156" i="202"/>
  <c r="AE93" i="202"/>
  <c r="AG372" i="202"/>
  <c r="AE84" i="202"/>
  <c r="AG331" i="202"/>
  <c r="AD434" i="202"/>
  <c r="AD95" i="202"/>
  <c r="AG206" i="202"/>
  <c r="AD546" i="202"/>
  <c r="AD541" i="202"/>
  <c r="AE48" i="202"/>
  <c r="AE396" i="202"/>
  <c r="AG130" i="202"/>
  <c r="AD261" i="202"/>
  <c r="AG544" i="202"/>
  <c r="AG218" i="202"/>
  <c r="AG549" i="202"/>
  <c r="AD400" i="202"/>
  <c r="AE159" i="202"/>
  <c r="AE28" i="202"/>
  <c r="AG592" i="202"/>
  <c r="AG432" i="202"/>
  <c r="AD525" i="202"/>
  <c r="AE556" i="202"/>
  <c r="AG92" i="202"/>
  <c r="AE221" i="202"/>
  <c r="AD575" i="202"/>
  <c r="AE30" i="202"/>
  <c r="AD77" i="202"/>
  <c r="AE267" i="202"/>
  <c r="AE526" i="202"/>
  <c r="AD333" i="202"/>
  <c r="AD147" i="202"/>
  <c r="AE166" i="202"/>
  <c r="AD178" i="202"/>
  <c r="AE566" i="202"/>
  <c r="AE538" i="202"/>
  <c r="AD239" i="202"/>
  <c r="AD421" i="202"/>
  <c r="AD179" i="202"/>
  <c r="AE262" i="202"/>
  <c r="AG246" i="202"/>
  <c r="AE170" i="202"/>
  <c r="AG201" i="202"/>
  <c r="AD105" i="202"/>
  <c r="AD222" i="202"/>
  <c r="AE226" i="202"/>
  <c r="AG168" i="202"/>
  <c r="AD265" i="202"/>
  <c r="AE126" i="202"/>
  <c r="AG214" i="202"/>
  <c r="AG429" i="202"/>
  <c r="AE480" i="202"/>
  <c r="AD32" i="202"/>
  <c r="AG362" i="202"/>
  <c r="AD373" i="202"/>
  <c r="AD553" i="202"/>
  <c r="AD203" i="202"/>
  <c r="AD565" i="202"/>
  <c r="AD76" i="202"/>
  <c r="AE569" i="202"/>
  <c r="AG387" i="202"/>
  <c r="AG88" i="202"/>
  <c r="AG42" i="202"/>
  <c r="AG406" i="202"/>
  <c r="AE531" i="202"/>
  <c r="AE271" i="202"/>
  <c r="AD560" i="202"/>
  <c r="AD311" i="202"/>
  <c r="AD325" i="202"/>
  <c r="AG470" i="202"/>
  <c r="AE167" i="202"/>
  <c r="AD412" i="202"/>
  <c r="AD301" i="202"/>
  <c r="AD259" i="202"/>
  <c r="AE234" i="202"/>
  <c r="AD535" i="202"/>
  <c r="AG440" i="202"/>
  <c r="AE341" i="202"/>
  <c r="AG140" i="202"/>
  <c r="AE426" i="202"/>
  <c r="AD194" i="202"/>
  <c r="AD304" i="202"/>
  <c r="AD238" i="202"/>
  <c r="AD242" i="202"/>
  <c r="AD153" i="202"/>
  <c r="AE403" i="202"/>
  <c r="AD54" i="202"/>
  <c r="AE285" i="202"/>
  <c r="AD146" i="202"/>
  <c r="AE501" i="202"/>
  <c r="AG355" i="202"/>
  <c r="AD529" i="202"/>
  <c r="AD98" i="202"/>
  <c r="AG337" i="202"/>
  <c r="AG548" i="202"/>
  <c r="AG186" i="202"/>
  <c r="AD367" i="202"/>
  <c r="AG93" i="202"/>
  <c r="AE557" i="202"/>
  <c r="AG446" i="202"/>
  <c r="AD331" i="202"/>
  <c r="AD516" i="202"/>
  <c r="AE52" i="202"/>
  <c r="AD206" i="202"/>
  <c r="AG447" i="202"/>
  <c r="AD428" i="202"/>
  <c r="AG48" i="202"/>
  <c r="AE420" i="202"/>
  <c r="AD136" i="202"/>
  <c r="AE261" i="202"/>
  <c r="AD228" i="202"/>
  <c r="AE266" i="202"/>
  <c r="AD549" i="202"/>
  <c r="AE72" i="202"/>
  <c r="AD60" i="202"/>
  <c r="AG28" i="202"/>
  <c r="AD482" i="202"/>
  <c r="AG215" i="202"/>
  <c r="AE525" i="202"/>
  <c r="AE586" i="202"/>
  <c r="AE231" i="202"/>
  <c r="AG221" i="202"/>
  <c r="AD162" i="202"/>
  <c r="AE512" i="202"/>
  <c r="AE77" i="202"/>
  <c r="AD97" i="202"/>
  <c r="AE479" i="202"/>
  <c r="AG333" i="202"/>
  <c r="AD409" i="202"/>
  <c r="AD152" i="202"/>
  <c r="AE178" i="202"/>
  <c r="AE456" i="202"/>
  <c r="AE514" i="202"/>
  <c r="AG239" i="202"/>
  <c r="AG384" i="202"/>
  <c r="AD145" i="202"/>
  <c r="AG262" i="202"/>
  <c r="AE597" i="202"/>
  <c r="AG563" i="202"/>
  <c r="AE201" i="202"/>
  <c r="AD328" i="202"/>
  <c r="AD66" i="202"/>
  <c r="AE219" i="202"/>
  <c r="AG376" i="202"/>
  <c r="AG149" i="202"/>
  <c r="AD357" i="202"/>
  <c r="AD292" i="202"/>
  <c r="AG94" i="202"/>
  <c r="AE502" i="202"/>
  <c r="AG465" i="202"/>
  <c r="AE458" i="202"/>
  <c r="AE450" i="202"/>
  <c r="AG45" i="202"/>
  <c r="AG241" i="202"/>
  <c r="AD68" i="202"/>
  <c r="AD253" i="202"/>
  <c r="AE229" i="202"/>
  <c r="AG498" i="202"/>
  <c r="AE105" i="202"/>
  <c r="AG480" i="202"/>
  <c r="AG127" i="202"/>
  <c r="AE311" i="202"/>
  <c r="AG207" i="202"/>
  <c r="AG242" i="202"/>
  <c r="AG529" i="202"/>
  <c r="AD84" i="202"/>
  <c r="AD420" i="202"/>
  <c r="AD28" i="202"/>
  <c r="AG30" i="202"/>
  <c r="AD456" i="202"/>
  <c r="AD201" i="202"/>
  <c r="AD376" i="202"/>
  <c r="AE390" i="202"/>
  <c r="AD450" i="202"/>
  <c r="AE253" i="202"/>
  <c r="AD202" i="202"/>
  <c r="AE250" i="202"/>
  <c r="AG585" i="202"/>
  <c r="AD205" i="202"/>
  <c r="AE150" i="202"/>
  <c r="AG245" i="202"/>
  <c r="AD158" i="202"/>
  <c r="AE500" i="202"/>
  <c r="AG62" i="202"/>
  <c r="AG356" i="202"/>
  <c r="AG74" i="202"/>
  <c r="AE132" i="202"/>
  <c r="AE579" i="202"/>
  <c r="AE135" i="202"/>
  <c r="AG517" i="202"/>
  <c r="AG452" i="202"/>
  <c r="AG527" i="202"/>
  <c r="AE324" i="202"/>
  <c r="AD37" i="202"/>
  <c r="AE80" i="202"/>
  <c r="AE455" i="202"/>
  <c r="AE484" i="202"/>
  <c r="AD15" i="202"/>
  <c r="AG445" i="202"/>
  <c r="AG572" i="202"/>
  <c r="AD110" i="202"/>
  <c r="AD583" i="202"/>
  <c r="AE475" i="202"/>
  <c r="AG453" i="202"/>
  <c r="AE189" i="202"/>
  <c r="AE364" i="202"/>
  <c r="AE35" i="202"/>
  <c r="AG571" i="202"/>
  <c r="AD187" i="202"/>
  <c r="AE459" i="202"/>
  <c r="AG307" i="202"/>
  <c r="AD588" i="202"/>
  <c r="AG543" i="202"/>
  <c r="AE483" i="202"/>
  <c r="AE112" i="202"/>
  <c r="AD217" i="202"/>
  <c r="AE576" i="202"/>
  <c r="AG115" i="202"/>
  <c r="AG491" i="202"/>
  <c r="AI90" i="202"/>
  <c r="AI327" i="202"/>
  <c r="AJ299" i="202"/>
  <c r="AJ230" i="202"/>
  <c r="AJ204" i="202"/>
  <c r="AJ286" i="202"/>
  <c r="AJ427" i="202"/>
  <c r="AI124" i="202"/>
  <c r="AJ499" i="202"/>
  <c r="AJ212" i="202"/>
  <c r="AI263" i="202"/>
  <c r="AI393" i="202"/>
  <c r="AJ464" i="202"/>
  <c r="AI471" i="202"/>
  <c r="AJ322" i="202"/>
  <c r="AJ457" i="202"/>
  <c r="AI211" i="202"/>
  <c r="AJ163" i="202"/>
  <c r="AJ290" i="202"/>
  <c r="AI352" i="202"/>
  <c r="AJ127" i="202"/>
  <c r="AJ302" i="202"/>
  <c r="AI42" i="202"/>
  <c r="AI537" i="202"/>
  <c r="AI271" i="202"/>
  <c r="AI494" i="202"/>
  <c r="AJ325" i="202"/>
  <c r="AJ121" i="202"/>
  <c r="AJ412" i="202"/>
  <c r="AI492" i="202"/>
  <c r="AI340" i="202"/>
  <c r="AJ341" i="202"/>
  <c r="AI107" i="202"/>
  <c r="AJ510" i="202"/>
  <c r="AJ242" i="202"/>
  <c r="AJ361" i="202"/>
  <c r="AJ54" i="202"/>
  <c r="AI317" i="202"/>
  <c r="AI36" i="202"/>
  <c r="AG25" i="202"/>
  <c r="AG32" i="202"/>
  <c r="AD387" i="202"/>
  <c r="AE325" i="202"/>
  <c r="AD440" i="202"/>
  <c r="AD451" i="202"/>
  <c r="AE98" i="202"/>
  <c r="AE331" i="202"/>
  <c r="AE130" i="202"/>
  <c r="AG482" i="202"/>
  <c r="AG77" i="202"/>
  <c r="AD538" i="202"/>
  <c r="AE518" i="202"/>
  <c r="AD141" i="202"/>
  <c r="AG502" i="202"/>
  <c r="AD237" i="202"/>
  <c r="AD295" i="202"/>
  <c r="AD410" i="202"/>
  <c r="AG174" i="202"/>
  <c r="AD477" i="202"/>
  <c r="AG297" i="202"/>
  <c r="AD164" i="202"/>
  <c r="AG413" i="202"/>
  <c r="AE158" i="202"/>
  <c r="AD46" i="202"/>
  <c r="AD62" i="202"/>
  <c r="AE356" i="202"/>
  <c r="AD369" i="202"/>
  <c r="AD132" i="202"/>
  <c r="AD579" i="202"/>
  <c r="AD596" i="202"/>
  <c r="AD517" i="202"/>
  <c r="AD452" i="202"/>
  <c r="AG40" i="202"/>
  <c r="AG324" i="202"/>
  <c r="AG37" i="202"/>
  <c r="AE320" i="202"/>
  <c r="AG455" i="202"/>
  <c r="AG484" i="202"/>
  <c r="AG67" i="202"/>
  <c r="AD445" i="202"/>
  <c r="AD572" i="202"/>
  <c r="AG334" i="202"/>
  <c r="AG583" i="202"/>
  <c r="AG475" i="202"/>
  <c r="AG288" i="202"/>
  <c r="AD189" i="202"/>
  <c r="AD364" i="202"/>
  <c r="AE309" i="202"/>
  <c r="AE571" i="202"/>
  <c r="AE187" i="202"/>
  <c r="AG188" i="202"/>
  <c r="AE307" i="202"/>
  <c r="AG588" i="202"/>
  <c r="AD300" i="202"/>
  <c r="AD483" i="202"/>
  <c r="AD112" i="202"/>
  <c r="AG51" i="202"/>
  <c r="AG576" i="202"/>
  <c r="AE115" i="202"/>
  <c r="AG417" i="202"/>
  <c r="AJ90" i="202"/>
  <c r="AJ327" i="202"/>
  <c r="AI299" i="202"/>
  <c r="AI230" i="202"/>
  <c r="AI204" i="202"/>
  <c r="AI286" i="202"/>
  <c r="AI427" i="202"/>
  <c r="AJ124" i="202"/>
  <c r="AI499" i="202"/>
  <c r="AI212" i="202"/>
  <c r="AJ263" i="202"/>
  <c r="AJ393" i="202"/>
  <c r="AI464" i="202"/>
  <c r="AJ25" i="202"/>
  <c r="AJ471" i="202"/>
  <c r="AI322" i="202"/>
  <c r="AI457" i="202"/>
  <c r="AJ211" i="202"/>
  <c r="AI163" i="202"/>
  <c r="AI290" i="202"/>
  <c r="AJ352" i="202"/>
  <c r="AI127" i="202"/>
  <c r="AI302" i="202"/>
  <c r="AJ42" i="202"/>
  <c r="AJ537" i="202"/>
  <c r="AJ271" i="202"/>
  <c r="AJ494" i="202"/>
  <c r="AI325" i="202"/>
  <c r="AI121" i="202"/>
  <c r="AI412" i="202"/>
  <c r="AJ492" i="202"/>
  <c r="AJ340" i="202"/>
  <c r="AI341" i="202"/>
  <c r="AJ107" i="202"/>
  <c r="AI510" i="202"/>
  <c r="AI242" i="202"/>
  <c r="AI361" i="202"/>
  <c r="AI54" i="202"/>
  <c r="AJ317" i="202"/>
  <c r="AJ36" i="202"/>
  <c r="AG226" i="202"/>
  <c r="AD163" i="202"/>
  <c r="AD88" i="202"/>
  <c r="AG497" i="202"/>
  <c r="AD341" i="202"/>
  <c r="AD403" i="202"/>
  <c r="AE437" i="202"/>
  <c r="AG516" i="202"/>
  <c r="AG261" i="202"/>
  <c r="AE432" i="202"/>
  <c r="AG97" i="202"/>
  <c r="AE239" i="202"/>
  <c r="AE328" i="202"/>
  <c r="AE141" i="202"/>
  <c r="AD502" i="202"/>
  <c r="AD45" i="202"/>
  <c r="AE295" i="202"/>
  <c r="AG410" i="202"/>
  <c r="AE174" i="202"/>
  <c r="AD157" i="202"/>
  <c r="AD297" i="202"/>
  <c r="AG164" i="202"/>
  <c r="AD326" i="202"/>
  <c r="AD258" i="202"/>
  <c r="AG46" i="202"/>
  <c r="AD570" i="202"/>
  <c r="AD356" i="202"/>
  <c r="AG369" i="202"/>
  <c r="AD379" i="202"/>
  <c r="AG579" i="202"/>
  <c r="AE596" i="202"/>
  <c r="AD332" i="202"/>
  <c r="AE452" i="202"/>
  <c r="AE40" i="202"/>
  <c r="AD329" i="202"/>
  <c r="AE37" i="202"/>
  <c r="AG320" i="202"/>
  <c r="AE562" i="202"/>
  <c r="AD484" i="202"/>
  <c r="AD67" i="202"/>
  <c r="AG278" i="202"/>
  <c r="AE572" i="202"/>
  <c r="AD334" i="202"/>
  <c r="AD308" i="202"/>
  <c r="AD475" i="202"/>
  <c r="AD288" i="202"/>
  <c r="AE183" i="202"/>
  <c r="AG364" i="202"/>
  <c r="AD309" i="202"/>
  <c r="AG462" i="202"/>
  <c r="AG187" i="202"/>
  <c r="AE188" i="202"/>
  <c r="AG216" i="202"/>
  <c r="AE588" i="202"/>
  <c r="AG300" i="202"/>
  <c r="AD176" i="202"/>
  <c r="AG112" i="202"/>
  <c r="AE51" i="202"/>
  <c r="AD394" i="202"/>
  <c r="AD115" i="202"/>
  <c r="AE417" i="202"/>
  <c r="AJ276" i="202"/>
  <c r="AI291" i="202"/>
  <c r="AJ75" i="202"/>
  <c r="AJ181" i="202"/>
  <c r="AJ405" i="202"/>
  <c r="AI248" i="202"/>
  <c r="AJ249" i="202"/>
  <c r="AJ591" i="202"/>
  <c r="AI111" i="202"/>
  <c r="AJ593" i="202"/>
  <c r="AJ408" i="202"/>
  <c r="AJ339" i="202"/>
  <c r="AI50" i="202"/>
  <c r="AJ208" i="202"/>
  <c r="AI101" i="202"/>
  <c r="AI116" i="202"/>
  <c r="AJ522" i="202"/>
  <c r="AJ438" i="202"/>
  <c r="AJ222" i="202"/>
  <c r="AJ416" i="202"/>
  <c r="AI265" i="202"/>
  <c r="AI41" i="202"/>
  <c r="AJ429" i="202"/>
  <c r="AI506" i="202"/>
  <c r="AJ362" i="202"/>
  <c r="AJ225" i="202"/>
  <c r="AI203" i="202"/>
  <c r="AJ109" i="202"/>
  <c r="AJ569" i="202"/>
  <c r="AJ88" i="202"/>
  <c r="AI351" i="202"/>
  <c r="AI343" i="202"/>
  <c r="AI311" i="202"/>
  <c r="AI521" i="202"/>
  <c r="AJ167" i="202"/>
  <c r="AJ443" i="202"/>
  <c r="AI442" i="202"/>
  <c r="AJ440" i="202"/>
  <c r="AI574" i="202"/>
  <c r="AI426" i="202"/>
  <c r="AI255" i="202"/>
  <c r="AJ238" i="202"/>
  <c r="AJ180" i="202"/>
  <c r="AJ403" i="202"/>
  <c r="AJ125" i="202"/>
  <c r="AI31" i="202"/>
  <c r="AI529" i="202"/>
  <c r="AD168" i="202"/>
  <c r="AG373" i="202"/>
  <c r="AE42" i="202"/>
  <c r="AD167" i="202"/>
  <c r="AD524" i="202"/>
  <c r="AE54" i="202"/>
  <c r="AD548" i="202"/>
  <c r="AG95" i="202"/>
  <c r="AE228" i="202"/>
  <c r="AG525" i="202"/>
  <c r="AD526" i="202"/>
  <c r="AE384" i="202"/>
  <c r="AE138" i="202"/>
  <c r="AG357" i="202"/>
  <c r="AE495" i="202"/>
  <c r="AE365" i="202"/>
  <c r="AE498" i="202"/>
  <c r="AE410" i="202"/>
  <c r="AG142" i="202"/>
  <c r="AG157" i="202"/>
  <c r="AE297" i="202"/>
  <c r="AG599" i="202"/>
  <c r="AG326" i="202"/>
  <c r="AD171" i="202"/>
  <c r="AE46" i="202"/>
  <c r="AG570" i="202"/>
  <c r="AD148" i="202"/>
  <c r="AE369" i="202"/>
  <c r="AE379" i="202"/>
  <c r="AG244" i="202"/>
  <c r="AG596" i="202"/>
  <c r="AG332" i="202"/>
  <c r="AE564" i="202"/>
  <c r="AD40" i="202"/>
  <c r="AG329" i="202"/>
  <c r="AG508" i="202"/>
  <c r="AD320" i="202"/>
  <c r="AD562" i="202"/>
  <c r="AE298" i="202"/>
  <c r="AE67" i="202"/>
  <c r="AE278" i="202"/>
  <c r="AG435" i="202"/>
  <c r="AE334" i="202"/>
  <c r="AE308" i="202"/>
  <c r="AG59" i="202"/>
  <c r="AE288" i="202"/>
  <c r="AD183" i="202"/>
  <c r="AE128" i="202"/>
  <c r="AG309" i="202"/>
  <c r="AD462" i="202"/>
  <c r="AD573" i="202"/>
  <c r="AD188" i="202"/>
  <c r="AE216" i="202"/>
  <c r="AE375" i="202"/>
  <c r="AE300" i="202"/>
  <c r="AE176" i="202"/>
  <c r="AG44" i="202"/>
  <c r="AD51" i="202"/>
  <c r="AG394" i="202"/>
  <c r="AD61" i="202"/>
  <c r="AD417" i="202"/>
  <c r="AI276" i="202"/>
  <c r="AJ291" i="202"/>
  <c r="AI75" i="202"/>
  <c r="AI181" i="202"/>
  <c r="AI405" i="202"/>
  <c r="AJ248" i="202"/>
  <c r="AI249" i="202"/>
  <c r="AI591" i="202"/>
  <c r="AJ111" i="202"/>
  <c r="AI593" i="202"/>
  <c r="AI408" i="202"/>
  <c r="AI339" i="202"/>
  <c r="AJ50" i="202"/>
  <c r="AI208" i="202"/>
  <c r="AJ101" i="202"/>
  <c r="AJ116" i="202"/>
  <c r="AI522" i="202"/>
  <c r="AI438" i="202"/>
  <c r="AI222" i="202"/>
  <c r="AI416" i="202"/>
  <c r="AJ265" i="202"/>
  <c r="AJ41" i="202"/>
  <c r="AI429" i="202"/>
  <c r="AJ506" i="202"/>
  <c r="AI362" i="202"/>
  <c r="AI225" i="202"/>
  <c r="AJ203" i="202"/>
  <c r="AI109" i="202"/>
  <c r="AI569" i="202"/>
  <c r="AI88" i="202"/>
  <c r="AJ351" i="202"/>
  <c r="AJ343" i="202"/>
  <c r="AJ311" i="202"/>
  <c r="AJ521" i="202"/>
  <c r="AI167" i="202"/>
  <c r="AI443" i="202"/>
  <c r="AJ442" i="202"/>
  <c r="AI440" i="202"/>
  <c r="AJ574" i="202"/>
  <c r="AJ426" i="202"/>
  <c r="AJ255" i="202"/>
  <c r="AI238" i="202"/>
  <c r="AI180" i="202"/>
  <c r="AI403" i="202"/>
  <c r="AI125" i="202"/>
  <c r="AJ31" i="202"/>
  <c r="AJ529" i="202"/>
  <c r="AD322" i="202"/>
  <c r="AG553" i="202"/>
  <c r="AE490" i="202"/>
  <c r="AE412" i="202"/>
  <c r="AD426" i="202"/>
  <c r="AE282" i="202"/>
  <c r="AD186" i="202"/>
  <c r="AE206" i="202"/>
  <c r="AE218" i="202"/>
  <c r="AG586" i="202"/>
  <c r="AE333" i="202"/>
  <c r="AE179" i="202"/>
  <c r="AG138" i="202"/>
  <c r="AE357" i="202"/>
  <c r="AD465" i="202"/>
  <c r="AG365" i="202"/>
  <c r="AD498" i="202"/>
  <c r="AD232" i="202"/>
  <c r="AD142" i="202"/>
  <c r="AE157" i="202"/>
  <c r="AE120" i="202"/>
  <c r="AE599" i="202"/>
  <c r="AE326" i="202"/>
  <c r="AE171" i="202"/>
  <c r="AD419" i="202"/>
  <c r="AE570" i="202"/>
  <c r="AG148" i="202"/>
  <c r="AD368" i="202"/>
  <c r="AG379" i="202"/>
  <c r="AE244" i="202"/>
  <c r="AD63" i="202"/>
  <c r="AE332" i="202"/>
  <c r="AG564" i="202"/>
  <c r="AD38" i="202"/>
  <c r="AE329" i="202"/>
  <c r="AD508" i="202"/>
  <c r="AG264" i="202"/>
  <c r="AG562" i="202"/>
  <c r="AG298" i="202"/>
  <c r="AG444" i="202"/>
  <c r="AD278" i="202"/>
  <c r="AE435" i="202"/>
  <c r="AD581" i="202"/>
  <c r="AG308" i="202"/>
  <c r="AD59" i="202"/>
  <c r="AE323" i="202"/>
  <c r="AG183" i="202"/>
  <c r="AD128" i="202"/>
  <c r="AG256" i="202"/>
  <c r="AE462" i="202"/>
  <c r="AG573" i="202"/>
  <c r="AG47" i="202"/>
  <c r="AD216" i="202"/>
  <c r="AG375" i="202"/>
  <c r="AE280" i="202"/>
  <c r="AG176" i="202"/>
  <c r="AD44" i="202"/>
  <c r="AD395" i="202"/>
  <c r="AE394" i="202"/>
  <c r="AG61" i="202"/>
  <c r="AJ305" i="202"/>
  <c r="AJ399" i="202"/>
  <c r="AI354" i="202"/>
  <c r="AJ503" i="202"/>
  <c r="AI550" i="202"/>
  <c r="AJ493" i="202"/>
  <c r="AI195" i="202"/>
  <c r="AJ196" i="202"/>
  <c r="AI587" i="202"/>
  <c r="AJ199" i="202"/>
  <c r="AJ139" i="202"/>
  <c r="AI542" i="202"/>
  <c r="AI504" i="202"/>
  <c r="AJ374" i="202"/>
  <c r="AJ57" i="202"/>
  <c r="AI589" i="202"/>
  <c r="AI496" i="202"/>
  <c r="AJ335" i="202"/>
  <c r="AJ430" i="202"/>
  <c r="AI14" i="202"/>
  <c r="AI448" i="202"/>
  <c r="AI103" i="202"/>
  <c r="AI539" i="202"/>
  <c r="AI422" i="202"/>
  <c r="AJ283" i="202"/>
  <c r="AI468" i="202"/>
  <c r="AJ73" i="202"/>
  <c r="AJ69" i="202"/>
  <c r="AI319" i="202"/>
  <c r="AI578" i="202"/>
  <c r="AJ314" i="202"/>
  <c r="AJ528" i="202"/>
  <c r="AI547" i="202"/>
  <c r="AJ168" i="202"/>
  <c r="AI87" i="202"/>
  <c r="AJ214" i="202"/>
  <c r="AJ198" i="202"/>
  <c r="AJ32" i="202"/>
  <c r="AI252" i="202"/>
  <c r="AJ553" i="202"/>
  <c r="AJ348" i="202"/>
  <c r="AI209" i="202"/>
  <c r="AJ284" i="202"/>
  <c r="AJ490" i="202"/>
  <c r="AJ123" i="202"/>
  <c r="AI561" i="202"/>
  <c r="AI235" i="202"/>
  <c r="AJ497" i="202"/>
  <c r="AJ55" i="202"/>
  <c r="AI281" i="202"/>
  <c r="AI71" i="202"/>
  <c r="AI207" i="202"/>
  <c r="AI240" i="202"/>
  <c r="AJ524" i="202"/>
  <c r="AJ423" i="202"/>
  <c r="AI358" i="202"/>
  <c r="AJ451" i="202"/>
  <c r="AI177" i="202"/>
  <c r="AJ282" i="202"/>
  <c r="AJ476" i="202"/>
  <c r="AD126" i="202"/>
  <c r="AG169" i="202"/>
  <c r="AG531" i="202"/>
  <c r="AD281" i="202"/>
  <c r="AG194" i="202"/>
  <c r="AG146" i="202"/>
  <c r="AE156" i="202"/>
  <c r="AD447" i="202"/>
  <c r="AE549" i="202"/>
  <c r="AE92" i="202"/>
  <c r="AG409" i="202"/>
  <c r="AD262" i="202"/>
  <c r="AG219" i="202"/>
  <c r="AE78" i="202"/>
  <c r="AG378" i="202"/>
  <c r="AG68" i="202"/>
  <c r="AE590" i="202"/>
  <c r="AE520" i="202"/>
  <c r="AG536" i="202"/>
  <c r="AG34" i="202"/>
  <c r="AG306" i="202"/>
  <c r="AE197" i="202"/>
  <c r="AG401" i="202"/>
  <c r="AG171" i="202"/>
  <c r="AG419" i="202"/>
  <c r="AD274" i="202"/>
  <c r="AE148" i="202"/>
  <c r="AG368" i="202"/>
  <c r="AG344" i="202"/>
  <c r="AD244" i="202"/>
  <c r="AG63" i="202"/>
  <c r="AD117" i="202"/>
  <c r="AD564" i="202"/>
  <c r="AE38" i="202"/>
  <c r="AE79" i="202"/>
  <c r="AE508" i="202"/>
  <c r="AD264" i="202"/>
  <c r="AG220" i="202"/>
  <c r="AD298" i="202"/>
  <c r="AE444" i="202"/>
  <c r="AG251" i="202"/>
  <c r="AD435" i="202"/>
  <c r="AE581" i="202"/>
  <c r="AE82" i="202"/>
  <c r="AE59" i="202"/>
  <c r="AG323" i="202"/>
  <c r="AE279" i="202"/>
  <c r="AG128" i="202"/>
  <c r="AE256" i="202"/>
  <c r="AE133" i="202"/>
  <c r="AE573" i="202"/>
  <c r="AD47" i="202"/>
  <c r="AG172" i="202"/>
  <c r="AD375" i="202"/>
  <c r="AG280" i="202"/>
  <c r="AD26" i="202"/>
  <c r="AE44" i="202"/>
  <c r="AG395" i="202"/>
  <c r="AE519" i="202"/>
  <c r="AE61" i="202"/>
  <c r="AI305" i="202"/>
  <c r="AI399" i="202"/>
  <c r="AJ354" i="202"/>
  <c r="AI503" i="202"/>
  <c r="AJ550" i="202"/>
  <c r="AI493" i="202"/>
  <c r="AJ195" i="202"/>
  <c r="AI196" i="202"/>
  <c r="AJ587" i="202"/>
  <c r="AI199" i="202"/>
  <c r="AI139" i="202"/>
  <c r="AJ542" i="202"/>
  <c r="AJ504" i="202"/>
  <c r="AI374" i="202"/>
  <c r="AI57" i="202"/>
  <c r="AJ589" i="202"/>
  <c r="AJ496" i="202"/>
  <c r="AI335" i="202"/>
  <c r="AI430" i="202"/>
  <c r="AJ14" i="202"/>
  <c r="AJ448" i="202"/>
  <c r="AJ103" i="202"/>
  <c r="AJ539" i="202"/>
  <c r="AJ422" i="202"/>
  <c r="AI283" i="202"/>
  <c r="AJ468" i="202"/>
  <c r="AI73" i="202"/>
  <c r="AI69" i="202"/>
  <c r="AJ319" i="202"/>
  <c r="AJ578" i="202"/>
  <c r="AI314" i="202"/>
  <c r="AI528" i="202"/>
  <c r="AJ547" i="202"/>
  <c r="AI168" i="202"/>
  <c r="AJ87" i="202"/>
  <c r="AI214" i="202"/>
  <c r="AI198" i="202"/>
  <c r="AI32" i="202"/>
  <c r="AJ252" i="202"/>
  <c r="AI553" i="202"/>
  <c r="AI348" i="202"/>
  <c r="AJ209" i="202"/>
  <c r="AI284" i="202"/>
  <c r="AI490" i="202"/>
  <c r="AI123" i="202"/>
  <c r="AJ561" i="202"/>
  <c r="AJ235" i="202"/>
  <c r="AI497" i="202"/>
  <c r="AI55" i="202"/>
  <c r="AJ281" i="202"/>
  <c r="AJ71" i="202"/>
  <c r="AJ207" i="202"/>
  <c r="AJ240" i="202"/>
  <c r="AI524" i="202"/>
  <c r="AI423" i="202"/>
  <c r="AJ358" i="202"/>
  <c r="AI451" i="202"/>
  <c r="AJ177" i="202"/>
  <c r="AI282" i="202"/>
  <c r="AI476" i="202"/>
  <c r="AE214" i="202"/>
  <c r="AE565" i="202"/>
  <c r="AD271" i="202"/>
  <c r="AG259" i="202"/>
  <c r="AG595" i="202"/>
  <c r="AG501" i="202"/>
  <c r="AD93" i="202"/>
  <c r="AE541" i="202"/>
  <c r="AD72" i="202"/>
  <c r="AD221" i="202"/>
  <c r="AD166" i="202"/>
  <c r="AG597" i="202"/>
  <c r="AD219" i="202"/>
  <c r="AE292" i="202"/>
  <c r="AE378" i="202"/>
  <c r="AE68" i="202"/>
  <c r="AD590" i="202"/>
  <c r="AG250" i="202"/>
  <c r="AD536" i="202"/>
  <c r="AE34" i="202"/>
  <c r="AG150" i="202"/>
  <c r="AD197" i="202"/>
  <c r="AE401" i="202"/>
  <c r="AG500" i="202"/>
  <c r="AE419" i="202"/>
  <c r="AG274" i="202"/>
  <c r="AE74" i="202"/>
  <c r="AE368" i="202"/>
  <c r="AE344" i="202"/>
  <c r="AD135" i="202"/>
  <c r="AE63" i="202"/>
  <c r="AG117" i="202"/>
  <c r="AE527" i="202"/>
  <c r="AG38" i="202"/>
  <c r="AD79" i="202"/>
  <c r="AG80" i="202"/>
  <c r="AE264" i="202"/>
  <c r="AE220" i="202"/>
  <c r="AE15" i="202"/>
  <c r="AD444" i="202"/>
  <c r="AD251" i="202"/>
  <c r="AG110" i="202"/>
  <c r="AG581" i="202"/>
  <c r="AG82" i="202"/>
  <c r="AD453" i="202"/>
  <c r="AD323" i="202"/>
  <c r="AG279" i="202"/>
  <c r="AG35" i="202"/>
  <c r="AD256" i="202"/>
  <c r="AG133" i="202"/>
  <c r="AG459" i="202"/>
  <c r="AE47" i="202"/>
  <c r="AE172" i="202"/>
  <c r="AD543" i="202"/>
  <c r="AD280" i="202"/>
  <c r="AG26" i="202"/>
  <c r="AG217" i="202"/>
  <c r="AE395" i="202"/>
  <c r="AG519" i="202"/>
  <c r="AD491" i="202"/>
  <c r="AI433" i="202"/>
  <c r="AI467" i="202"/>
  <c r="AJ91" i="202"/>
  <c r="AJ463" i="202"/>
  <c r="AI70" i="202"/>
  <c r="AJ584" i="202"/>
  <c r="AJ580" i="202"/>
  <c r="AI29" i="202"/>
  <c r="AJ460" i="202"/>
  <c r="AI99" i="202"/>
  <c r="AI312" i="202"/>
  <c r="AJ321" i="202"/>
  <c r="AI118" i="202"/>
  <c r="AI160" i="202"/>
  <c r="AI122" i="202"/>
  <c r="AI407" i="202"/>
  <c r="AI43" i="202"/>
  <c r="AJ226" i="202"/>
  <c r="AI260" i="202"/>
  <c r="AI126" i="202"/>
  <c r="AI509" i="202"/>
  <c r="AI480" i="202"/>
  <c r="AI275" i="202"/>
  <c r="AJ373" i="202"/>
  <c r="AJ131" i="202"/>
  <c r="AJ565" i="202"/>
  <c r="AI27" i="202"/>
  <c r="AJ387" i="202"/>
  <c r="AJ532" i="202"/>
  <c r="AJ406" i="202"/>
  <c r="AJ558" i="202"/>
  <c r="AJ560" i="202"/>
  <c r="AJ425" i="202"/>
  <c r="AJ470" i="202"/>
  <c r="AI411" i="202"/>
  <c r="AJ301" i="202"/>
  <c r="AJ254" i="202"/>
  <c r="AG192" i="202"/>
  <c r="AG76" i="202"/>
  <c r="AE561" i="202"/>
  <c r="AG234" i="202"/>
  <c r="AE238" i="202"/>
  <c r="AG383" i="202"/>
  <c r="AG557" i="202"/>
  <c r="AD48" i="202"/>
  <c r="AG159" i="202"/>
  <c r="AE162" i="202"/>
  <c r="AG178" i="202"/>
  <c r="AD170" i="202"/>
  <c r="AE287" i="202"/>
  <c r="AD390" i="202"/>
  <c r="AG450" i="202"/>
  <c r="AE191" i="202"/>
  <c r="AG202" i="202"/>
  <c r="AD250" i="202"/>
  <c r="AE536" i="202"/>
  <c r="AG205" i="202"/>
  <c r="AD150" i="202"/>
  <c r="AG197" i="202"/>
  <c r="AD401" i="202"/>
  <c r="AD500" i="202"/>
  <c r="AE62" i="202"/>
  <c r="AE274" i="202"/>
  <c r="AD74" i="202"/>
  <c r="AG132" i="202"/>
  <c r="AD344" i="202"/>
  <c r="AG135" i="202"/>
  <c r="AE517" i="202"/>
  <c r="AE117" i="202"/>
  <c r="AD527" i="202"/>
  <c r="AD324" i="202"/>
  <c r="AG79" i="202"/>
  <c r="AD80" i="202"/>
  <c r="AD455" i="202"/>
  <c r="AD220" i="202"/>
  <c r="AG15" i="202"/>
  <c r="AE445" i="202"/>
  <c r="AE251" i="202"/>
  <c r="AE110" i="202"/>
  <c r="AE583" i="202"/>
  <c r="AD82" i="202"/>
  <c r="AE453" i="202"/>
  <c r="AG189" i="202"/>
  <c r="AD279" i="202"/>
  <c r="AD35" i="202"/>
  <c r="AD571" i="202"/>
  <c r="AD133" i="202"/>
  <c r="AD459" i="202"/>
  <c r="AD307" i="202"/>
  <c r="AD172" i="202"/>
  <c r="AE543" i="202"/>
  <c r="AG483" i="202"/>
  <c r="AE26" i="202"/>
  <c r="AE217" i="202"/>
  <c r="AD576" i="202"/>
  <c r="AD519" i="202"/>
  <c r="AE491" i="202"/>
  <c r="AJ433" i="202"/>
  <c r="AJ467" i="202"/>
  <c r="AI91" i="202"/>
  <c r="AI463" i="202"/>
  <c r="AJ70" i="202"/>
  <c r="AI584" i="202"/>
  <c r="AI580" i="202"/>
  <c r="AJ29" i="202"/>
  <c r="AI460" i="202"/>
  <c r="AJ99" i="202"/>
  <c r="AJ312" i="202"/>
  <c r="AI321" i="202"/>
  <c r="AJ118" i="202"/>
  <c r="AJ160" i="202"/>
  <c r="AJ122" i="202"/>
  <c r="AJ407" i="202"/>
  <c r="AJ43" i="202"/>
  <c r="AI226" i="202"/>
  <c r="AJ260" i="202"/>
  <c r="AJ126" i="202"/>
  <c r="AJ509" i="202"/>
  <c r="AJ480" i="202"/>
  <c r="AJ275" i="202"/>
  <c r="AI373" i="202"/>
  <c r="AI131" i="202"/>
  <c r="AI565" i="202"/>
  <c r="AJ27" i="202"/>
  <c r="AI387" i="202"/>
  <c r="AI532" i="202"/>
  <c r="AI406" i="202"/>
  <c r="AI558" i="202"/>
  <c r="AI560" i="202"/>
  <c r="AI425" i="202"/>
  <c r="AI470" i="202"/>
  <c r="AJ411" i="202"/>
  <c r="AI301" i="202"/>
  <c r="AI254" i="202"/>
  <c r="AI535" i="202"/>
  <c r="AI469" i="202"/>
  <c r="AJ140" i="202"/>
  <c r="AI315" i="202"/>
  <c r="AI304" i="202"/>
  <c r="AJ594" i="202"/>
  <c r="AJ153" i="202"/>
  <c r="AI568" i="202"/>
  <c r="AJ285" i="202"/>
  <c r="AJ119" i="202"/>
  <c r="AJ535" i="202"/>
  <c r="AI285" i="202"/>
  <c r="AJ193" i="202"/>
  <c r="AJ337" i="202"/>
  <c r="AI554" i="202"/>
  <c r="AJ367" i="202"/>
  <c r="AJ372" i="202"/>
  <c r="AJ446" i="202"/>
  <c r="AJ434" i="202"/>
  <c r="AJ52" i="202"/>
  <c r="AJ546" i="202"/>
  <c r="AI428" i="202"/>
  <c r="AI396" i="202"/>
  <c r="AI136" i="202"/>
  <c r="AI544" i="202"/>
  <c r="AJ266" i="202"/>
  <c r="AI400" i="202"/>
  <c r="AJ60" i="202"/>
  <c r="AJ592" i="202"/>
  <c r="AI215" i="202"/>
  <c r="AJ556" i="202"/>
  <c r="AI231" i="202"/>
  <c r="AJ575" i="202"/>
  <c r="AI512" i="202"/>
  <c r="AI267" i="202"/>
  <c r="AI479" i="202"/>
  <c r="AI147" i="202"/>
  <c r="AJ152" i="202"/>
  <c r="AJ566" i="202"/>
  <c r="AJ514" i="202"/>
  <c r="AI421" i="202"/>
  <c r="AJ145" i="202"/>
  <c r="AI246" i="202"/>
  <c r="AI563" i="202"/>
  <c r="AI518" i="202"/>
  <c r="AI66" i="202"/>
  <c r="AJ287" i="202"/>
  <c r="AI149" i="202"/>
  <c r="AI78" i="202"/>
  <c r="AJ94" i="202"/>
  <c r="AI495" i="202"/>
  <c r="AJ458" i="202"/>
  <c r="AI237" i="202"/>
  <c r="AJ241" i="202"/>
  <c r="AI191" i="202"/>
  <c r="AJ229" i="202"/>
  <c r="AJ590" i="202"/>
  <c r="AJ232" i="202"/>
  <c r="AI174" i="202"/>
  <c r="AI585" i="202"/>
  <c r="AI34" i="202"/>
  <c r="AJ120" i="202"/>
  <c r="AJ164" i="202"/>
  <c r="AJ245" i="202"/>
  <c r="AI401" i="202"/>
  <c r="AJ500" i="202"/>
  <c r="AJ570" i="202"/>
  <c r="AI74" i="202"/>
  <c r="AJ379" i="202"/>
  <c r="AI135" i="202"/>
  <c r="AJ332" i="202"/>
  <c r="AI527" i="202"/>
  <c r="AJ329" i="202"/>
  <c r="AI80" i="202"/>
  <c r="AI562" i="202"/>
  <c r="AI15" i="202"/>
  <c r="AI278" i="202"/>
  <c r="AI110" i="202"/>
  <c r="AI308" i="202"/>
  <c r="AJ453" i="202"/>
  <c r="AJ183" i="202"/>
  <c r="AJ35" i="202"/>
  <c r="AI462" i="202"/>
  <c r="AJ459" i="202"/>
  <c r="AI216" i="202"/>
  <c r="AI543" i="202"/>
  <c r="AJ176" i="202"/>
  <c r="AI217" i="202"/>
  <c r="AJ394" i="202"/>
  <c r="AJ491" i="202"/>
  <c r="AI548" i="202"/>
  <c r="AI48" i="202"/>
  <c r="AJ236" i="202"/>
  <c r="AJ515" i="202"/>
  <c r="AI83" i="202"/>
  <c r="AI466" i="202"/>
  <c r="AJ386" i="202"/>
  <c r="AJ100" i="202"/>
  <c r="AJ489" i="202"/>
  <c r="AI415" i="202"/>
  <c r="AJ342" i="202"/>
  <c r="AI356" i="202"/>
  <c r="AI452" i="202"/>
  <c r="AI484" i="202"/>
  <c r="AI364" i="202"/>
  <c r="AI588" i="202"/>
  <c r="AI115" i="202"/>
  <c r="AI379" i="202"/>
  <c r="AJ278" i="202"/>
  <c r="AJ462" i="202"/>
  <c r="AJ217" i="202"/>
  <c r="AJ469" i="202"/>
  <c r="AI119" i="202"/>
  <c r="AI98" i="202"/>
  <c r="AJ363" i="202"/>
  <c r="AI186" i="202"/>
  <c r="AI389" i="202"/>
  <c r="AJ557" i="202"/>
  <c r="AJ414" i="202"/>
  <c r="AI516" i="202"/>
  <c r="AJ200" i="202"/>
  <c r="AI447" i="202"/>
  <c r="AI487" i="202"/>
  <c r="AJ420" i="202"/>
  <c r="AI431" i="202"/>
  <c r="AI228" i="202"/>
  <c r="AJ85" i="202"/>
  <c r="AI72" i="202"/>
  <c r="AJ439" i="202"/>
  <c r="AJ482" i="202"/>
  <c r="AJ511" i="202"/>
  <c r="AI586" i="202"/>
  <c r="AJ173" i="202"/>
  <c r="AI162" i="202"/>
  <c r="AJ398" i="202"/>
  <c r="AJ97" i="202"/>
  <c r="AJ377" i="202"/>
  <c r="AI409" i="202"/>
  <c r="AJ347" i="202"/>
  <c r="AI456" i="202"/>
  <c r="AI175" i="202"/>
  <c r="AJ384" i="202"/>
  <c r="AI336" i="202"/>
  <c r="AI597" i="202"/>
  <c r="AI397" i="202"/>
  <c r="AJ328" i="202"/>
  <c r="AJ223" i="202"/>
  <c r="AI376" i="202"/>
  <c r="AJ113" i="202"/>
  <c r="AJ292" i="202"/>
  <c r="AJ330" i="202"/>
  <c r="AI465" i="202"/>
  <c r="AJ388" i="202"/>
  <c r="AI45" i="202"/>
  <c r="AJ353" i="202"/>
  <c r="AI253" i="202"/>
  <c r="AI441" i="202"/>
  <c r="AJ202" i="202"/>
  <c r="AI520" i="202"/>
  <c r="AI142" i="202"/>
  <c r="AI477" i="202"/>
  <c r="AJ205" i="202"/>
  <c r="AI306" i="202"/>
  <c r="AI599" i="202"/>
  <c r="AI413" i="202"/>
  <c r="AJ158" i="202"/>
  <c r="AJ46" i="202"/>
  <c r="AJ274" i="202"/>
  <c r="AI369" i="202"/>
  <c r="AI344" i="202"/>
  <c r="AI596" i="202"/>
  <c r="AI117" i="202"/>
  <c r="AJ40" i="202"/>
  <c r="AJ79" i="202"/>
  <c r="AJ320" i="202"/>
  <c r="AJ220" i="202"/>
  <c r="AJ67" i="202"/>
  <c r="AI251" i="202"/>
  <c r="AI334" i="202"/>
  <c r="AI82" i="202"/>
  <c r="AJ288" i="202"/>
  <c r="AI279" i="202"/>
  <c r="AJ309" i="202"/>
  <c r="AJ133" i="202"/>
  <c r="AJ188" i="202"/>
  <c r="AI172" i="202"/>
  <c r="AJ300" i="202"/>
  <c r="AJ26" i="202"/>
  <c r="AI51" i="202"/>
  <c r="AJ519" i="202"/>
  <c r="AJ417" i="202"/>
  <c r="AI26" i="202"/>
  <c r="AI519" i="202"/>
  <c r="AJ355" i="202"/>
  <c r="AJ567" i="202"/>
  <c r="AJ33" i="202"/>
  <c r="AJ552" i="202"/>
  <c r="AJ182" i="202"/>
  <c r="AJ582" i="202"/>
  <c r="AI381" i="202"/>
  <c r="AI221" i="202"/>
  <c r="AJ360" i="202"/>
  <c r="AJ273" i="202"/>
  <c r="AI262" i="202"/>
  <c r="AJ219" i="202"/>
  <c r="AJ502" i="202"/>
  <c r="AJ68" i="202"/>
  <c r="AJ498" i="202"/>
  <c r="AI157" i="202"/>
  <c r="AJ326" i="202"/>
  <c r="AJ368" i="202"/>
  <c r="AI38" i="202"/>
  <c r="AJ444" i="202"/>
  <c r="AJ581" i="202"/>
  <c r="AJ256" i="202"/>
  <c r="AI280" i="202"/>
  <c r="AI500" i="202"/>
  <c r="AI329" i="202"/>
  <c r="AJ308" i="202"/>
  <c r="AJ216" i="202"/>
  <c r="AI140" i="202"/>
  <c r="AI383" i="202"/>
  <c r="AJ98" i="202"/>
  <c r="AI363" i="202"/>
  <c r="AJ186" i="202"/>
  <c r="AJ389" i="202"/>
  <c r="AI557" i="202"/>
  <c r="AI414" i="202"/>
  <c r="AJ516" i="202"/>
  <c r="AI200" i="202"/>
  <c r="AJ447" i="202"/>
  <c r="AJ487" i="202"/>
  <c r="AI420" i="202"/>
  <c r="AJ431" i="202"/>
  <c r="AJ228" i="202"/>
  <c r="AI85" i="202"/>
  <c r="AJ72" i="202"/>
  <c r="AI439" i="202"/>
  <c r="AI482" i="202"/>
  <c r="AI511" i="202"/>
  <c r="AJ586" i="202"/>
  <c r="AI173" i="202"/>
  <c r="AJ162" i="202"/>
  <c r="AI398" i="202"/>
  <c r="AI97" i="202"/>
  <c r="AI377" i="202"/>
  <c r="AJ409" i="202"/>
  <c r="AI347" i="202"/>
  <c r="AJ456" i="202"/>
  <c r="AJ175" i="202"/>
  <c r="AI384" i="202"/>
  <c r="AJ336" i="202"/>
  <c r="AJ597" i="202"/>
  <c r="AJ397" i="202"/>
  <c r="AI328" i="202"/>
  <c r="AI223" i="202"/>
  <c r="AJ376" i="202"/>
  <c r="AI113" i="202"/>
  <c r="AI292" i="202"/>
  <c r="AI330" i="202"/>
  <c r="AJ465" i="202"/>
  <c r="AI388" i="202"/>
  <c r="AJ45" i="202"/>
  <c r="AI353" i="202"/>
  <c r="AJ253" i="202"/>
  <c r="AJ441" i="202"/>
  <c r="AI202" i="202"/>
  <c r="AJ520" i="202"/>
  <c r="AJ142" i="202"/>
  <c r="AJ477" i="202"/>
  <c r="AI205" i="202"/>
  <c r="AJ306" i="202"/>
  <c r="AJ599" i="202"/>
  <c r="AJ413" i="202"/>
  <c r="AI158" i="202"/>
  <c r="AI46" i="202"/>
  <c r="AI274" i="202"/>
  <c r="AJ369" i="202"/>
  <c r="AJ344" i="202"/>
  <c r="AJ596" i="202"/>
  <c r="AJ117" i="202"/>
  <c r="AI40" i="202"/>
  <c r="AI79" i="202"/>
  <c r="AI320" i="202"/>
  <c r="AI220" i="202"/>
  <c r="AI67" i="202"/>
  <c r="AJ251" i="202"/>
  <c r="AJ334" i="202"/>
  <c r="AJ82" i="202"/>
  <c r="AI288" i="202"/>
  <c r="AJ279" i="202"/>
  <c r="AI309" i="202"/>
  <c r="AI133" i="202"/>
  <c r="AI188" i="202"/>
  <c r="AJ172" i="202"/>
  <c r="AI300" i="202"/>
  <c r="AJ51" i="202"/>
  <c r="AI417" i="202"/>
  <c r="AJ473" i="202"/>
  <c r="AI272" i="202"/>
  <c r="AI28" i="202"/>
  <c r="AJ530" i="202"/>
  <c r="AJ333" i="202"/>
  <c r="AI239" i="202"/>
  <c r="AJ201" i="202"/>
  <c r="AJ357" i="202"/>
  <c r="AI450" i="202"/>
  <c r="AJ250" i="202"/>
  <c r="AJ150" i="202"/>
  <c r="AI419" i="202"/>
  <c r="AJ63" i="202"/>
  <c r="AI264" i="202"/>
  <c r="AJ475" i="202"/>
  <c r="AI47" i="202"/>
  <c r="AJ395" i="202"/>
  <c r="AJ135" i="202"/>
  <c r="AJ15" i="202"/>
  <c r="AI35" i="202"/>
  <c r="AI394" i="202"/>
  <c r="AJ315" i="202"/>
  <c r="AI355" i="202"/>
  <c r="AI473" i="202"/>
  <c r="AJ548" i="202"/>
  <c r="AI567" i="202"/>
  <c r="AI93" i="202"/>
  <c r="AI33" i="202"/>
  <c r="AJ331" i="202"/>
  <c r="AI552" i="202"/>
  <c r="AJ206" i="202"/>
  <c r="AI182" i="202"/>
  <c r="AJ48" i="202"/>
  <c r="AJ272" i="202"/>
  <c r="AI261" i="202"/>
  <c r="AI582" i="202"/>
  <c r="AJ549" i="202"/>
  <c r="AI236" i="202"/>
  <c r="AJ28" i="202"/>
  <c r="AJ381" i="202"/>
  <c r="AJ525" i="202"/>
  <c r="AI530" i="202"/>
  <c r="AJ221" i="202"/>
  <c r="AI515" i="202"/>
  <c r="AI77" i="202"/>
  <c r="AI360" i="202"/>
  <c r="AI333" i="202"/>
  <c r="AJ83" i="202"/>
  <c r="AJ178" i="202"/>
  <c r="AI273" i="202"/>
  <c r="AJ239" i="202"/>
  <c r="AJ466" i="202"/>
  <c r="AJ262" i="202"/>
  <c r="AI551" i="202"/>
  <c r="AI201" i="202"/>
  <c r="AI386" i="202"/>
  <c r="AI219" i="202"/>
  <c r="AJ64" i="202"/>
  <c r="AI357" i="202"/>
  <c r="AI100" i="202"/>
  <c r="AI502" i="202"/>
  <c r="AJ404" i="202"/>
  <c r="AJ450" i="202"/>
  <c r="AI489" i="202"/>
  <c r="AI68" i="202"/>
  <c r="AI303" i="202"/>
  <c r="AI498" i="202"/>
  <c r="AJ415" i="202"/>
  <c r="AI250" i="202"/>
  <c r="AJ474" i="202"/>
  <c r="AJ157" i="202"/>
  <c r="AJ289" i="202"/>
  <c r="AI150" i="202"/>
  <c r="AI342" i="202"/>
  <c r="AI326" i="202"/>
  <c r="AJ258" i="202"/>
  <c r="AJ419" i="202"/>
  <c r="AJ356" i="202"/>
  <c r="AI368" i="202"/>
  <c r="AJ579" i="202"/>
  <c r="AI63" i="202"/>
  <c r="AJ452" i="202"/>
  <c r="AJ38" i="202"/>
  <c r="AJ37" i="202"/>
  <c r="AJ264" i="202"/>
  <c r="AJ484" i="202"/>
  <c r="AI444" i="202"/>
  <c r="AI572" i="202"/>
  <c r="AI581" i="202"/>
  <c r="AI475" i="202"/>
  <c r="AI323" i="202"/>
  <c r="AJ364" i="202"/>
  <c r="AI256" i="202"/>
  <c r="AI187" i="202"/>
  <c r="AJ47" i="202"/>
  <c r="AJ588" i="202"/>
  <c r="AJ280" i="202"/>
  <c r="AJ112" i="202"/>
  <c r="AI395" i="202"/>
  <c r="AJ115" i="202"/>
  <c r="AJ304" i="202"/>
  <c r="AJ93" i="202"/>
  <c r="AI331" i="202"/>
  <c r="AI206" i="202"/>
  <c r="AJ261" i="202"/>
  <c r="AI549" i="202"/>
  <c r="AI525" i="202"/>
  <c r="AJ77" i="202"/>
  <c r="AI178" i="202"/>
  <c r="AJ551" i="202"/>
  <c r="AI64" i="202"/>
  <c r="AI404" i="202"/>
  <c r="AJ303" i="202"/>
  <c r="AI474" i="202"/>
  <c r="AI289" i="202"/>
  <c r="AI258" i="202"/>
  <c r="AI579" i="202"/>
  <c r="AI37" i="202"/>
  <c r="AJ572" i="202"/>
  <c r="AJ323" i="202"/>
  <c r="AJ187" i="202"/>
  <c r="AI112" i="202"/>
  <c r="AJ401" i="202"/>
  <c r="AJ80" i="202"/>
  <c r="AI453" i="202"/>
  <c r="AJ543" i="202"/>
  <c r="AI594" i="202"/>
  <c r="AJ257" i="202"/>
  <c r="AJ437" i="202"/>
  <c r="AI349" i="202"/>
  <c r="AI156" i="202"/>
  <c r="AJ454" i="202"/>
  <c r="AJ84" i="202"/>
  <c r="AJ104" i="202"/>
  <c r="AJ95" i="202"/>
  <c r="AJ86" i="202"/>
  <c r="AI541" i="202"/>
  <c r="AI143" i="202"/>
  <c r="AI130" i="202"/>
  <c r="AJ81" i="202"/>
  <c r="AJ218" i="202"/>
  <c r="AI424" i="202"/>
  <c r="AI159" i="202"/>
  <c r="AI316" i="202"/>
  <c r="AI432" i="202"/>
  <c r="AI488" i="202"/>
  <c r="AI92" i="202"/>
  <c r="AJ392" i="202"/>
  <c r="AI30" i="202"/>
  <c r="AI461" i="202"/>
  <c r="AJ526" i="202"/>
  <c r="AI382" i="202"/>
  <c r="AI166" i="202"/>
  <c r="AJ366" i="202"/>
  <c r="AJ538" i="202"/>
  <c r="AJ346" i="202"/>
  <c r="AI179" i="202"/>
  <c r="AJ185" i="202"/>
  <c r="AI170" i="202"/>
  <c r="AJ313" i="202"/>
  <c r="AI138" i="202"/>
  <c r="AI507" i="202"/>
  <c r="AI141" i="202"/>
  <c r="AJ350" i="202"/>
  <c r="AJ390" i="202"/>
  <c r="AI268" i="202"/>
  <c r="AI378" i="202"/>
  <c r="AJ472" i="202"/>
  <c r="AJ365" i="202"/>
  <c r="AJ478" i="202"/>
  <c r="AI295" i="202"/>
  <c r="AJ24" i="202"/>
  <c r="AI410" i="202"/>
  <c r="AJ338" i="202"/>
  <c r="AJ536" i="202"/>
  <c r="AJ277" i="202"/>
  <c r="AJ297" i="202"/>
  <c r="AI545" i="202"/>
  <c r="AI197" i="202"/>
  <c r="AJ294" i="202"/>
  <c r="AJ171" i="202"/>
  <c r="AI62" i="202"/>
  <c r="AI148" i="202"/>
  <c r="AJ132" i="202"/>
  <c r="AJ244" i="202"/>
  <c r="AI517" i="202"/>
  <c r="AJ564" i="202"/>
  <c r="AI324" i="202"/>
  <c r="AJ508" i="202"/>
  <c r="AJ455" i="202"/>
  <c r="AI298" i="202"/>
  <c r="AI445" i="202"/>
  <c r="AI435" i="202"/>
  <c r="AJ583" i="202"/>
  <c r="AI59" i="202"/>
  <c r="AI189" i="202"/>
  <c r="AJ128" i="202"/>
  <c r="AJ571" i="202"/>
  <c r="AI573" i="202"/>
  <c r="AI307" i="202"/>
  <c r="AJ375" i="202"/>
  <c r="AI483" i="202"/>
  <c r="AJ44" i="202"/>
  <c r="AJ576" i="202"/>
  <c r="AJ61" i="202"/>
  <c r="AI576" i="202"/>
  <c r="AI61" i="202"/>
  <c r="AI193" i="202"/>
  <c r="AI337" i="202"/>
  <c r="AI367" i="202"/>
  <c r="AI446" i="202"/>
  <c r="AI52" i="202"/>
  <c r="AJ428" i="202"/>
  <c r="AJ136" i="202"/>
  <c r="AJ544" i="202"/>
  <c r="AJ400" i="202"/>
  <c r="AI592" i="202"/>
  <c r="AI556" i="202"/>
  <c r="AI575" i="202"/>
  <c r="AJ267" i="202"/>
  <c r="AJ147" i="202"/>
  <c r="AI566" i="202"/>
  <c r="AJ421" i="202"/>
  <c r="AI145" i="202"/>
  <c r="AJ563" i="202"/>
  <c r="AJ66" i="202"/>
  <c r="AJ149" i="202"/>
  <c r="AI94" i="202"/>
  <c r="AI458" i="202"/>
  <c r="AI241" i="202"/>
  <c r="AI229" i="202"/>
  <c r="AI232" i="202"/>
  <c r="AJ585" i="202"/>
  <c r="AI120" i="202"/>
  <c r="AI164" i="202"/>
  <c r="AI570" i="202"/>
  <c r="AI332" i="202"/>
  <c r="AJ562" i="202"/>
  <c r="AI183" i="202"/>
  <c r="AI176" i="202"/>
  <c r="AI153" i="202"/>
  <c r="AI257" i="202"/>
  <c r="AI437" i="202"/>
  <c r="AJ349" i="202"/>
  <c r="AJ156" i="202"/>
  <c r="AI454" i="202"/>
  <c r="AI84" i="202"/>
  <c r="AI104" i="202"/>
  <c r="AI95" i="202"/>
  <c r="AI86" i="202"/>
  <c r="AJ541" i="202"/>
  <c r="AJ143" i="202"/>
  <c r="AJ130" i="202"/>
  <c r="AI81" i="202"/>
  <c r="AI218" i="202"/>
  <c r="AJ424" i="202"/>
  <c r="AJ159" i="202"/>
  <c r="AJ316" i="202"/>
  <c r="AJ432" i="202"/>
  <c r="AJ488" i="202"/>
  <c r="AJ92" i="202"/>
  <c r="AI392" i="202"/>
  <c r="AJ30" i="202"/>
  <c r="AJ461" i="202"/>
  <c r="AI526" i="202"/>
  <c r="AJ382" i="202"/>
  <c r="AJ166" i="202"/>
  <c r="AI366" i="202"/>
  <c r="AI538" i="202"/>
  <c r="AI346" i="202"/>
  <c r="AJ179" i="202"/>
  <c r="AI185" i="202"/>
  <c r="AJ170" i="202"/>
  <c r="AI313" i="202"/>
  <c r="AJ138" i="202"/>
  <c r="AJ507" i="202"/>
  <c r="AJ141" i="202"/>
  <c r="AI350" i="202"/>
  <c r="AI390" i="202"/>
  <c r="AJ268" i="202"/>
  <c r="AJ378" i="202"/>
  <c r="AI472" i="202"/>
  <c r="AI365" i="202"/>
  <c r="AI478" i="202"/>
  <c r="AJ295" i="202"/>
  <c r="AI24" i="202"/>
  <c r="AJ410" i="202"/>
  <c r="AI338" i="202"/>
  <c r="AI536" i="202"/>
  <c r="AI277" i="202"/>
  <c r="AI297" i="202"/>
  <c r="AJ545" i="202"/>
  <c r="AJ197" i="202"/>
  <c r="AI294" i="202"/>
  <c r="AI171" i="202"/>
  <c r="AJ62" i="202"/>
  <c r="AJ148" i="202"/>
  <c r="AI132" i="202"/>
  <c r="AI244" i="202"/>
  <c r="AJ517" i="202"/>
  <c r="AI564" i="202"/>
  <c r="AJ324" i="202"/>
  <c r="AI508" i="202"/>
  <c r="AI455" i="202"/>
  <c r="AJ298" i="202"/>
  <c r="AJ445" i="202"/>
  <c r="AJ435" i="202"/>
  <c r="AI583" i="202"/>
  <c r="AJ59" i="202"/>
  <c r="AJ189" i="202"/>
  <c r="AI128" i="202"/>
  <c r="AI571" i="202"/>
  <c r="AJ573" i="202"/>
  <c r="AJ307" i="202"/>
  <c r="AI375" i="202"/>
  <c r="AJ483" i="202"/>
  <c r="AI44" i="202"/>
  <c r="AJ568" i="202"/>
  <c r="AJ554" i="202"/>
  <c r="AI372" i="202"/>
  <c r="AI434" i="202"/>
  <c r="AI546" i="202"/>
  <c r="AJ396" i="202"/>
  <c r="AI266" i="202"/>
  <c r="AI60" i="202"/>
  <c r="AJ215" i="202"/>
  <c r="AJ231" i="202"/>
  <c r="AJ512" i="202"/>
  <c r="AJ479" i="202"/>
  <c r="AI152" i="202"/>
  <c r="AI514" i="202"/>
  <c r="AJ246" i="202"/>
  <c r="AJ518" i="202"/>
  <c r="AI287" i="202"/>
  <c r="AJ78" i="202"/>
  <c r="AJ495" i="202"/>
  <c r="AJ237" i="202"/>
  <c r="AJ191" i="202"/>
  <c r="AI590" i="202"/>
  <c r="AJ174" i="202"/>
  <c r="AJ34" i="202"/>
  <c r="AI245" i="202"/>
  <c r="AJ74" i="202"/>
  <c r="AJ527" i="202"/>
  <c r="AJ110" i="202"/>
  <c r="AI459" i="202"/>
  <c r="AI491" i="202"/>
  <c r="AA17" i="202"/>
  <c r="AB12" i="202"/>
  <c r="AE12" i="202"/>
  <c r="AD12" i="202"/>
  <c r="AG12" i="202"/>
  <c r="AB16" i="202"/>
  <c r="AI23" i="202"/>
  <c r="AB17" i="202"/>
  <c r="AE17" i="202"/>
  <c r="AE10" i="202"/>
  <c r="AG11" i="202"/>
  <c r="AI10" i="202"/>
  <c r="AJ10" i="202"/>
  <c r="AE101" i="202"/>
  <c r="AG65" i="202"/>
  <c r="AD116" i="202"/>
  <c r="AG359" i="202"/>
  <c r="AD522" i="202"/>
  <c r="AE438" i="202"/>
  <c r="AG540" i="202"/>
  <c r="AG555" i="202"/>
  <c r="AG105" i="202"/>
  <c r="AG213" i="202"/>
  <c r="AD448" i="202"/>
  <c r="AD539" i="202"/>
  <c r="AG184" i="202"/>
  <c r="AE468" i="202"/>
  <c r="AE69" i="202"/>
  <c r="AD578" i="202"/>
  <c r="AG108" i="202"/>
  <c r="AD528" i="202"/>
  <c r="AE89" i="202"/>
  <c r="AG89" i="202"/>
  <c r="AE227" i="202"/>
  <c r="AG227" i="202"/>
  <c r="AD90" i="202"/>
  <c r="AE90" i="202"/>
  <c r="AD210" i="202"/>
  <c r="AG210" i="202"/>
  <c r="AG129" i="202"/>
  <c r="AD129" i="202"/>
  <c r="AD233" i="202"/>
  <c r="AG233" i="202"/>
  <c r="AD327" i="202"/>
  <c r="AE327" i="202"/>
  <c r="AD151" i="202"/>
  <c r="AG151" i="202"/>
  <c r="AG165" i="202"/>
  <c r="AD165" i="202"/>
  <c r="AD291" i="202"/>
  <c r="AE291" i="202"/>
  <c r="AD181" i="202"/>
  <c r="AE181" i="202"/>
  <c r="AD505" i="202"/>
  <c r="AG505" i="202"/>
  <c r="AG345" i="202"/>
  <c r="AE345" i="202"/>
  <c r="AD591" i="202"/>
  <c r="AE591" i="202"/>
  <c r="AG190" i="202"/>
  <c r="AD190" i="202"/>
  <c r="AD408" i="202"/>
  <c r="AE408" i="202"/>
  <c r="AD50" i="202"/>
  <c r="AE50" i="202"/>
  <c r="AE39" i="202"/>
  <c r="AG39" i="202"/>
  <c r="AG534" i="202"/>
  <c r="AD534" i="202"/>
  <c r="AG318" i="202"/>
  <c r="AD318" i="202"/>
  <c r="AE204" i="202"/>
  <c r="AD204" i="202"/>
  <c r="AE243" i="202"/>
  <c r="AG243" i="202"/>
  <c r="AE124" i="202"/>
  <c r="AD124" i="202"/>
  <c r="AE212" i="202"/>
  <c r="AD212" i="202"/>
  <c r="AG296" i="202"/>
  <c r="AE296" i="202"/>
  <c r="AD436" i="202"/>
  <c r="AG436" i="202"/>
  <c r="AD106" i="202"/>
  <c r="AG106" i="202"/>
  <c r="AE106" i="202"/>
  <c r="AE155" i="202"/>
  <c r="AD155" i="202"/>
  <c r="AG155" i="202"/>
  <c r="AG134" i="202"/>
  <c r="AE134" i="202"/>
  <c r="AD134" i="202"/>
  <c r="AD53" i="202"/>
  <c r="AE53" i="202"/>
  <c r="AG53" i="202"/>
  <c r="AG559" i="202"/>
  <c r="AE559" i="202"/>
  <c r="AD559" i="202"/>
  <c r="AG481" i="202"/>
  <c r="AE481" i="202"/>
  <c r="AD481" i="202"/>
  <c r="AE598" i="202"/>
  <c r="AD598" i="202"/>
  <c r="AG598" i="202"/>
  <c r="AG144" i="202"/>
  <c r="AD144" i="202"/>
  <c r="AE144" i="202"/>
  <c r="AD49" i="202"/>
  <c r="AE49" i="202"/>
  <c r="AG49" i="202"/>
  <c r="AD310" i="202"/>
  <c r="AE310" i="202"/>
  <c r="AG310" i="202"/>
  <c r="AD577" i="202"/>
  <c r="AE577" i="202"/>
  <c r="AG577" i="202"/>
  <c r="AE224" i="202"/>
  <c r="AG224" i="202"/>
  <c r="AD224" i="202"/>
  <c r="AG96" i="202"/>
  <c r="AD96" i="202"/>
  <c r="AE96" i="202"/>
  <c r="AG486" i="202"/>
  <c r="AE486" i="202"/>
  <c r="AD486" i="202"/>
  <c r="AD102" i="202"/>
  <c r="AE102" i="202"/>
  <c r="AG102" i="202"/>
  <c r="AG370" i="202"/>
  <c r="AD370" i="202"/>
  <c r="AE370" i="202"/>
  <c r="AD58" i="202"/>
  <c r="AG58" i="202"/>
  <c r="AE58" i="202"/>
  <c r="AE270" i="202"/>
  <c r="AD270" i="202"/>
  <c r="AG270" i="202"/>
  <c r="AD14" i="202"/>
  <c r="AD103" i="202"/>
  <c r="AE422" i="202"/>
  <c r="AE283" i="202"/>
  <c r="AD73" i="202"/>
  <c r="AE319" i="202"/>
  <c r="AG485" i="202"/>
  <c r="AE314" i="202"/>
  <c r="AE137" i="202"/>
  <c r="AD137" i="202"/>
  <c r="AG137" i="202"/>
  <c r="AD114" i="202"/>
  <c r="AE114" i="202"/>
  <c r="AG114" i="202"/>
  <c r="AD154" i="202"/>
  <c r="AE154" i="202"/>
  <c r="AG154" i="202"/>
  <c r="AE380" i="202"/>
  <c r="AD380" i="202"/>
  <c r="AG380" i="202"/>
  <c r="AD523" i="202"/>
  <c r="AG523" i="202"/>
  <c r="AE523" i="202"/>
  <c r="AE161" i="202"/>
  <c r="AG161" i="202"/>
  <c r="AD161" i="202"/>
  <c r="AD513" i="202"/>
  <c r="AE513" i="202"/>
  <c r="AG513" i="202"/>
  <c r="AE533" i="202"/>
  <c r="AG533" i="202"/>
  <c r="AD533" i="202"/>
  <c r="AG391" i="202"/>
  <c r="AE391" i="202"/>
  <c r="AD391" i="202"/>
  <c r="AG449" i="202"/>
  <c r="AD449" i="202"/>
  <c r="AE449" i="202"/>
  <c r="AD247" i="202"/>
  <c r="AE247" i="202"/>
  <c r="AG247" i="202"/>
  <c r="AD418" i="202"/>
  <c r="AE418" i="202"/>
  <c r="AG418" i="202"/>
  <c r="AG56" i="202"/>
  <c r="AE56" i="202"/>
  <c r="AD56" i="202"/>
  <c r="AD269" i="202"/>
  <c r="AE269" i="202"/>
  <c r="AG269" i="202"/>
  <c r="AE385" i="202"/>
  <c r="AD385" i="202"/>
  <c r="AG385" i="202"/>
  <c r="AE293" i="202"/>
  <c r="AD293" i="202"/>
  <c r="AG293" i="202"/>
  <c r="AE402" i="202"/>
  <c r="AD402" i="202"/>
  <c r="AG402" i="202"/>
  <c r="AG371" i="202"/>
  <c r="AD371" i="202"/>
  <c r="AE371" i="202"/>
  <c r="AI25" i="202"/>
  <c r="AI169" i="202"/>
  <c r="AJ169" i="202"/>
  <c r="AI531" i="202"/>
  <c r="AJ531" i="202"/>
  <c r="AI194" i="202"/>
  <c r="AJ194" i="202"/>
  <c r="AJ146" i="202"/>
  <c r="AI146" i="202"/>
  <c r="AI259" i="202"/>
  <c r="AJ259" i="202"/>
  <c r="AJ595" i="202"/>
  <c r="AI595" i="202"/>
  <c r="AI501" i="202"/>
  <c r="AJ501" i="202"/>
  <c r="AI192" i="202"/>
  <c r="AJ192" i="202"/>
  <c r="AI76" i="202"/>
  <c r="AJ76" i="202"/>
  <c r="AJ234" i="202"/>
  <c r="AI234" i="202"/>
  <c r="AJ383" i="202"/>
  <c r="AJ12" i="202"/>
  <c r="AI12" i="202"/>
  <c r="AD16" i="202"/>
  <c r="AG16" i="202"/>
  <c r="AE16" i="202"/>
  <c r="AD17" i="202"/>
  <c r="AG17" i="202"/>
  <c r="AJ11" i="202"/>
  <c r="AI11" i="202"/>
  <c r="AI65" i="202"/>
  <c r="AJ65" i="202"/>
  <c r="AI359" i="202"/>
  <c r="AJ359" i="202"/>
  <c r="AI540" i="202"/>
  <c r="AJ540" i="202"/>
  <c r="AI555" i="202"/>
  <c r="AJ555" i="202"/>
  <c r="AI105" i="202"/>
  <c r="AJ105" i="202"/>
  <c r="AI213" i="202"/>
  <c r="AJ213" i="202"/>
  <c r="AI184" i="202"/>
  <c r="AJ184" i="202"/>
  <c r="AI108" i="202"/>
  <c r="AJ108" i="202"/>
  <c r="AI89" i="202"/>
  <c r="AJ89" i="202"/>
  <c r="AJ227" i="202"/>
  <c r="AI227" i="202"/>
  <c r="AI210" i="202"/>
  <c r="AJ210" i="202"/>
  <c r="AI129" i="202"/>
  <c r="AJ129" i="202"/>
  <c r="AI233" i="202"/>
  <c r="AJ233" i="202"/>
  <c r="AI151" i="202"/>
  <c r="AJ151" i="202"/>
  <c r="AJ165" i="202"/>
  <c r="AI165" i="202"/>
  <c r="AJ505" i="202"/>
  <c r="AI505" i="202"/>
  <c r="AJ345" i="202"/>
  <c r="AI345" i="202"/>
  <c r="AI190" i="202"/>
  <c r="AJ190" i="202"/>
  <c r="AJ39" i="202"/>
  <c r="AI39" i="202"/>
  <c r="AI534" i="202"/>
  <c r="AJ534" i="202"/>
  <c r="AI318" i="202"/>
  <c r="AJ318" i="202"/>
  <c r="AJ243" i="202"/>
  <c r="AI243" i="202"/>
  <c r="AJ296" i="202"/>
  <c r="AI296" i="202"/>
  <c r="AI436" i="202"/>
  <c r="AJ436" i="202"/>
  <c r="AJ106" i="202"/>
  <c r="AI106" i="202"/>
  <c r="AJ155" i="202"/>
  <c r="AI155" i="202"/>
  <c r="AJ134" i="202"/>
  <c r="AI134" i="202"/>
  <c r="AI53" i="202"/>
  <c r="AJ53" i="202"/>
  <c r="AI559" i="202"/>
  <c r="AJ559" i="202"/>
  <c r="AJ481" i="202"/>
  <c r="AI481" i="202"/>
  <c r="AI598" i="202"/>
  <c r="AJ598" i="202"/>
  <c r="AJ144" i="202"/>
  <c r="AI144" i="202"/>
  <c r="AJ49" i="202"/>
  <c r="AI49" i="202"/>
  <c r="AI310" i="202"/>
  <c r="AJ310" i="202"/>
  <c r="AJ577" i="202"/>
  <c r="AI577" i="202"/>
  <c r="AI224" i="202"/>
  <c r="AJ224" i="202"/>
  <c r="AI96" i="202"/>
  <c r="AJ96" i="202"/>
  <c r="AJ486" i="202"/>
  <c r="AI486" i="202"/>
  <c r="AI102" i="202"/>
  <c r="AJ102" i="202"/>
  <c r="AJ370" i="202"/>
  <c r="AI370" i="202"/>
  <c r="AJ58" i="202"/>
  <c r="AI58" i="202"/>
  <c r="AI270" i="202"/>
  <c r="AJ270" i="202"/>
  <c r="AJ485" i="202"/>
  <c r="AI485" i="202"/>
  <c r="AI137" i="202"/>
  <c r="AJ137" i="202"/>
  <c r="AJ114" i="202"/>
  <c r="AI114" i="202"/>
  <c r="AJ154" i="202"/>
  <c r="AI154" i="202"/>
  <c r="AJ380" i="202"/>
  <c r="AI380" i="202"/>
  <c r="AI523" i="202"/>
  <c r="AJ523" i="202"/>
  <c r="AI161" i="202"/>
  <c r="AJ161" i="202"/>
  <c r="AJ513" i="202"/>
  <c r="AI513" i="202"/>
  <c r="AI533" i="202"/>
  <c r="AJ533" i="202"/>
  <c r="AI391" i="202"/>
  <c r="AJ391" i="202"/>
  <c r="AJ449" i="202"/>
  <c r="AI449" i="202"/>
  <c r="AJ247" i="202"/>
  <c r="AI247" i="202"/>
  <c r="AJ418" i="202"/>
  <c r="AI418" i="202"/>
  <c r="AJ56" i="202"/>
  <c r="AI56" i="202"/>
  <c r="AI269" i="202"/>
  <c r="AJ269" i="202"/>
  <c r="AJ385" i="202"/>
  <c r="AI385" i="202"/>
  <c r="AI293" i="202"/>
  <c r="AJ293" i="202"/>
  <c r="AJ402" i="202"/>
  <c r="AI402" i="202"/>
  <c r="AI371" i="202"/>
  <c r="AJ371" i="202"/>
  <c r="AI16" i="202"/>
  <c r="AJ16" i="202"/>
  <c r="AI17" i="202"/>
  <c r="AJ17" i="202"/>
  <c r="AH17" i="202" l="1"/>
  <c r="AH16" i="202"/>
  <c r="AH371" i="202"/>
  <c r="AH402" i="202"/>
  <c r="AH293" i="202"/>
  <c r="AH385" i="202"/>
  <c r="AH269" i="202"/>
  <c r="AH56" i="202"/>
  <c r="AH418" i="202"/>
  <c r="AH247" i="202"/>
  <c r="AH449" i="202"/>
  <c r="AH391" i="202"/>
  <c r="AH533" i="202"/>
  <c r="AH513" i="202"/>
  <c r="AH161" i="202"/>
  <c r="AH523" i="202"/>
  <c r="AH380" i="202"/>
  <c r="AH154" i="202"/>
  <c r="AH114" i="202"/>
  <c r="AH137" i="202"/>
  <c r="AH485" i="202"/>
  <c r="AH270" i="202"/>
  <c r="AH58" i="202"/>
  <c r="AH370" i="202"/>
  <c r="AH102" i="202"/>
  <c r="AH486" i="202"/>
  <c r="AH96" i="202"/>
  <c r="AH224" i="202"/>
  <c r="AH577" i="202"/>
  <c r="AH310" i="202"/>
  <c r="AH49" i="202"/>
  <c r="AH144" i="202"/>
  <c r="AH598" i="202"/>
  <c r="AH481" i="202"/>
  <c r="AH559" i="202"/>
  <c r="AH53" i="202"/>
  <c r="AH134" i="202"/>
  <c r="AH155" i="202"/>
  <c r="AH106" i="202"/>
  <c r="AH436" i="202"/>
  <c r="AH296" i="202"/>
  <c r="AH243" i="202"/>
  <c r="AH318" i="202"/>
  <c r="AH534" i="202"/>
  <c r="AH39" i="202"/>
  <c r="AH190" i="202"/>
  <c r="AH345" i="202"/>
  <c r="AH505" i="202"/>
  <c r="AH165" i="202"/>
  <c r="AH151" i="202"/>
  <c r="AH233" i="202"/>
  <c r="AH129" i="202"/>
  <c r="AH210" i="202"/>
  <c r="AH227" i="202"/>
  <c r="AH89" i="202"/>
  <c r="AH108" i="202"/>
  <c r="AH184" i="202"/>
  <c r="AH213" i="202"/>
  <c r="AH105" i="202"/>
  <c r="AH555" i="202"/>
  <c r="AH540" i="202"/>
  <c r="AH359" i="202"/>
  <c r="AH65" i="202"/>
  <c r="AH11" i="202"/>
  <c r="AC17" i="202"/>
  <c r="AC16" i="202"/>
  <c r="AH12" i="202"/>
  <c r="AC12" i="202"/>
  <c r="R10" i="202"/>
  <c r="AH483" i="202"/>
  <c r="AH189" i="202"/>
  <c r="AH15" i="202"/>
  <c r="AH79" i="202"/>
  <c r="AH135" i="202"/>
  <c r="AH132" i="202"/>
  <c r="AH197" i="202"/>
  <c r="AH205" i="202"/>
  <c r="AH202" i="202"/>
  <c r="AH450" i="202"/>
  <c r="AH178" i="202"/>
  <c r="AH159" i="202"/>
  <c r="AH557" i="202"/>
  <c r="AH383" i="202"/>
  <c r="AH234" i="202"/>
  <c r="AH76" i="202"/>
  <c r="AH192" i="202"/>
  <c r="AH519" i="202"/>
  <c r="AH217" i="202"/>
  <c r="AH26" i="202"/>
  <c r="AH459" i="202"/>
  <c r="AH133" i="202"/>
  <c r="AH35" i="202"/>
  <c r="AH279" i="202"/>
  <c r="AH82" i="202"/>
  <c r="AH581" i="202"/>
  <c r="AH110" i="202"/>
  <c r="AH80" i="202"/>
  <c r="AH38" i="202"/>
  <c r="AH117" i="202"/>
  <c r="AH274" i="202"/>
  <c r="AH500" i="202"/>
  <c r="AH150" i="202"/>
  <c r="AH250" i="202"/>
  <c r="AH597" i="202"/>
  <c r="AH501" i="202"/>
  <c r="AH595" i="202"/>
  <c r="AH259" i="202"/>
  <c r="AH395" i="202"/>
  <c r="AH280" i="202"/>
  <c r="AH172" i="202"/>
  <c r="AH128" i="202"/>
  <c r="AH323" i="202"/>
  <c r="AH251" i="202"/>
  <c r="AH220" i="202"/>
  <c r="AH63" i="202"/>
  <c r="AH344" i="202"/>
  <c r="AH368" i="202"/>
  <c r="AH419" i="202"/>
  <c r="AH171" i="202"/>
  <c r="AH401" i="202"/>
  <c r="AH306" i="202"/>
  <c r="AH34" i="202"/>
  <c r="AH536" i="202"/>
  <c r="AH68" i="202"/>
  <c r="AH378" i="202"/>
  <c r="AH219" i="202"/>
  <c r="AH409" i="202"/>
  <c r="AH146" i="202"/>
  <c r="AH194" i="202"/>
  <c r="AH531" i="202"/>
  <c r="AH169" i="202"/>
  <c r="AH61" i="202"/>
  <c r="AH176" i="202"/>
  <c r="AH375" i="202"/>
  <c r="AH47" i="202"/>
  <c r="AH573" i="202"/>
  <c r="AH256" i="202"/>
  <c r="AH183" i="202"/>
  <c r="AH308" i="202"/>
  <c r="AH444" i="202"/>
  <c r="AH298" i="202"/>
  <c r="AH562" i="202"/>
  <c r="AH264" i="202"/>
  <c r="AH564" i="202"/>
  <c r="AH379" i="202"/>
  <c r="AH148" i="202"/>
  <c r="AH365" i="202"/>
  <c r="AH138" i="202"/>
  <c r="AH586" i="202"/>
  <c r="AH553" i="202"/>
  <c r="AH394" i="202"/>
  <c r="AH44" i="202"/>
  <c r="AH309" i="202"/>
  <c r="AH59" i="202"/>
  <c r="AH435" i="202"/>
  <c r="AH508" i="202"/>
  <c r="AH329" i="202"/>
  <c r="AH332" i="202"/>
  <c r="AH596" i="202"/>
  <c r="AH244" i="202"/>
  <c r="AH570" i="202"/>
  <c r="AH326" i="202"/>
  <c r="AH599" i="202"/>
  <c r="AH157" i="202"/>
  <c r="AH142" i="202"/>
  <c r="AH357" i="202"/>
  <c r="AH525" i="202"/>
  <c r="AH95" i="202"/>
  <c r="AH373" i="202"/>
  <c r="AH112" i="202"/>
  <c r="AH300" i="202"/>
  <c r="AH216" i="202"/>
  <c r="AH187" i="202"/>
  <c r="AH462" i="202"/>
  <c r="AH364" i="202"/>
  <c r="AH278" i="202"/>
  <c r="AH320" i="202"/>
  <c r="AH579" i="202"/>
  <c r="AH369" i="202"/>
  <c r="AH46" i="202"/>
  <c r="AH164" i="202"/>
  <c r="AH410" i="202"/>
  <c r="AH97" i="202"/>
  <c r="AH261" i="202"/>
  <c r="AH516" i="202"/>
  <c r="AH497" i="202"/>
  <c r="AH226" i="202"/>
  <c r="AH417" i="202"/>
  <c r="AH576" i="202"/>
  <c r="AH51" i="202"/>
  <c r="AH588" i="202"/>
  <c r="AH188" i="202"/>
  <c r="AH288" i="202"/>
  <c r="AH475" i="202"/>
  <c r="AH583" i="202"/>
  <c r="AH334" i="202"/>
  <c r="AH67" i="202"/>
  <c r="AH484" i="202"/>
  <c r="AH455" i="202"/>
  <c r="AH37" i="202"/>
  <c r="AH324" i="202"/>
  <c r="AH40" i="202"/>
  <c r="AH413" i="202"/>
  <c r="AH297" i="202"/>
  <c r="AH174" i="202"/>
  <c r="AH502" i="202"/>
  <c r="AH77" i="202"/>
  <c r="AH482" i="202"/>
  <c r="AH32" i="202"/>
  <c r="AH25" i="202"/>
  <c r="AH491" i="202"/>
  <c r="AH115" i="202"/>
  <c r="AH543" i="202"/>
  <c r="AH307" i="202"/>
  <c r="AH571" i="202"/>
  <c r="AH453" i="202"/>
  <c r="AH572" i="202"/>
  <c r="AH445" i="202"/>
  <c r="AH527" i="202"/>
  <c r="AH452" i="202"/>
  <c r="AH517" i="202"/>
  <c r="AH74" i="202"/>
  <c r="AH356" i="202"/>
  <c r="AH62" i="202"/>
  <c r="AH245" i="202"/>
  <c r="AH585" i="202"/>
  <c r="AH30" i="202"/>
  <c r="AH529" i="202"/>
  <c r="AH242" i="202"/>
  <c r="AH207" i="202"/>
  <c r="AH127" i="202"/>
  <c r="AH480" i="202"/>
  <c r="AH498" i="202"/>
  <c r="AH241" i="202"/>
  <c r="AH45" i="202"/>
  <c r="AH465" i="202"/>
  <c r="AH94" i="202"/>
  <c r="AH149" i="202"/>
  <c r="AH376" i="202"/>
  <c r="AH563" i="202"/>
  <c r="AH262" i="202"/>
  <c r="AH384" i="202"/>
  <c r="AH239" i="202"/>
  <c r="AH333" i="202"/>
  <c r="AH221" i="202"/>
  <c r="AH215" i="202"/>
  <c r="AH28" i="202"/>
  <c r="AH48" i="202"/>
  <c r="AH447" i="202"/>
  <c r="AH446" i="202"/>
  <c r="AH93" i="202"/>
  <c r="AH186" i="202"/>
  <c r="AH548" i="202"/>
  <c r="AH337" i="202"/>
  <c r="AH355" i="202"/>
  <c r="AH140" i="202"/>
  <c r="AH440" i="202"/>
  <c r="AH470" i="202"/>
  <c r="AH406" i="202"/>
  <c r="AH42" i="202"/>
  <c r="AH88" i="202"/>
  <c r="AH387" i="202"/>
  <c r="AH362" i="202"/>
  <c r="AH429" i="202"/>
  <c r="AH214" i="202"/>
  <c r="AH168" i="202"/>
  <c r="AH201" i="202"/>
  <c r="AH246" i="202"/>
  <c r="AH92" i="202"/>
  <c r="AH432" i="202"/>
  <c r="AH592" i="202"/>
  <c r="AH549" i="202"/>
  <c r="AH218" i="202"/>
  <c r="AH544" i="202"/>
  <c r="AH130" i="202"/>
  <c r="AH206" i="202"/>
  <c r="AH331" i="202"/>
  <c r="AH372" i="202"/>
  <c r="AH156" i="202"/>
  <c r="AH437" i="202"/>
  <c r="AH193" i="202"/>
  <c r="AH403" i="202"/>
  <c r="AH451" i="202"/>
  <c r="AH594" i="202"/>
  <c r="AH238" i="202"/>
  <c r="AH426" i="202"/>
  <c r="AH281" i="202"/>
  <c r="AH167" i="202"/>
  <c r="AH425" i="202"/>
  <c r="AH311" i="202"/>
  <c r="AH532" i="202"/>
  <c r="AH565" i="202"/>
  <c r="AH225" i="202"/>
  <c r="AH163" i="202"/>
  <c r="AH126" i="202"/>
  <c r="AH416" i="202"/>
  <c r="AH295" i="202"/>
  <c r="AH191" i="202"/>
  <c r="AH390" i="202"/>
  <c r="AH78" i="202"/>
  <c r="AH141" i="202"/>
  <c r="AH223" i="202"/>
  <c r="AH170" i="202"/>
  <c r="AH179" i="202"/>
  <c r="AH421" i="202"/>
  <c r="AH175" i="202"/>
  <c r="AH538" i="202"/>
  <c r="AH566" i="202"/>
  <c r="AH166" i="202"/>
  <c r="AH147" i="202"/>
  <c r="AH526" i="202"/>
  <c r="AH556" i="202"/>
  <c r="AH439" i="202"/>
  <c r="AH400" i="202"/>
  <c r="AH541" i="202"/>
  <c r="AH434" i="202"/>
  <c r="AH414" i="202"/>
  <c r="AH84" i="202"/>
  <c r="AH119" i="202"/>
  <c r="AH317" i="202"/>
  <c r="AH282" i="202"/>
  <c r="AH568" i="202"/>
  <c r="AH361" i="202"/>
  <c r="AH510" i="202"/>
  <c r="AH524" i="202"/>
  <c r="AH121" i="202"/>
  <c r="AH561" i="202"/>
  <c r="AH558" i="202"/>
  <c r="AH490" i="202"/>
  <c r="AH209" i="202"/>
  <c r="AH252" i="202"/>
  <c r="AH506" i="202"/>
  <c r="AH41" i="202"/>
  <c r="AH322" i="202"/>
  <c r="AH547" i="202"/>
  <c r="AH520" i="202"/>
  <c r="AH415" i="202"/>
  <c r="AH590" i="202"/>
  <c r="AH441" i="202"/>
  <c r="AH353" i="202"/>
  <c r="AH489" i="202"/>
  <c r="AH237" i="202"/>
  <c r="AH495" i="202"/>
  <c r="AH330" i="202"/>
  <c r="AH113" i="202"/>
  <c r="AH287" i="202"/>
  <c r="AH386" i="202"/>
  <c r="AH518" i="202"/>
  <c r="AH397" i="202"/>
  <c r="AH347" i="202"/>
  <c r="AH377" i="202"/>
  <c r="AH267" i="202"/>
  <c r="AH575" i="202"/>
  <c r="AH511" i="202"/>
  <c r="AH85" i="202"/>
  <c r="AH431" i="202"/>
  <c r="AH396" i="202"/>
  <c r="AH487" i="202"/>
  <c r="AH546" i="202"/>
  <c r="AH552" i="202"/>
  <c r="AH389" i="202"/>
  <c r="AH567" i="202"/>
  <c r="AH554" i="202"/>
  <c r="AH363" i="202"/>
  <c r="AH473" i="202"/>
  <c r="AH36" i="202"/>
  <c r="AH315" i="202"/>
  <c r="AH469" i="202"/>
  <c r="AH442" i="202"/>
  <c r="AH254" i="202"/>
  <c r="AH443" i="202"/>
  <c r="AH411" i="202"/>
  <c r="AH494" i="202"/>
  <c r="AH343" i="202"/>
  <c r="AH302" i="202"/>
  <c r="AH109" i="202"/>
  <c r="AH198" i="202"/>
  <c r="AH464" i="202"/>
  <c r="AH258" i="202"/>
  <c r="AH294" i="202"/>
  <c r="AH289" i="202"/>
  <c r="AH477" i="202"/>
  <c r="AH338" i="202"/>
  <c r="AH472" i="202"/>
  <c r="AH388" i="202"/>
  <c r="AH404" i="202"/>
  <c r="AH64" i="202"/>
  <c r="AH185" i="202"/>
  <c r="AH336" i="202"/>
  <c r="AH466" i="202"/>
  <c r="AH346" i="202"/>
  <c r="AH83" i="202"/>
  <c r="AH360" i="202"/>
  <c r="AH461" i="202"/>
  <c r="AH398" i="202"/>
  <c r="AH392" i="202"/>
  <c r="AH173" i="202"/>
  <c r="AH530" i="202"/>
  <c r="AH381" i="202"/>
  <c r="AH316" i="202"/>
  <c r="AH424" i="202"/>
  <c r="AH81" i="202"/>
  <c r="AH200" i="202"/>
  <c r="AH104" i="202"/>
  <c r="AH454" i="202"/>
  <c r="AH349" i="202"/>
  <c r="AH177" i="202"/>
  <c r="AH180" i="202"/>
  <c r="AH255" i="202"/>
  <c r="AH107" i="202"/>
  <c r="AH574" i="202"/>
  <c r="AH240" i="202"/>
  <c r="AH340" i="202"/>
  <c r="AH492" i="202"/>
  <c r="AH55" i="202"/>
  <c r="AH537" i="202"/>
  <c r="AH348" i="202"/>
  <c r="AH87" i="202"/>
  <c r="AH342" i="202"/>
  <c r="AH545" i="202"/>
  <c r="AH277" i="202"/>
  <c r="AH474" i="202"/>
  <c r="AH232" i="202"/>
  <c r="AH24" i="202"/>
  <c r="AH229" i="202"/>
  <c r="AH303" i="202"/>
  <c r="AH478" i="202"/>
  <c r="AH268" i="202"/>
  <c r="AH100" i="202"/>
  <c r="AH350" i="202"/>
  <c r="AH507" i="202"/>
  <c r="AH313" i="202"/>
  <c r="AH551" i="202"/>
  <c r="AH145" i="202"/>
  <c r="AH273" i="202"/>
  <c r="AH382" i="202"/>
  <c r="AH515" i="202"/>
  <c r="AH231" i="202"/>
  <c r="AH488" i="202"/>
  <c r="AH236" i="202"/>
  <c r="AH582" i="202"/>
  <c r="AH136" i="202"/>
  <c r="AH272" i="202"/>
  <c r="AH182" i="202"/>
  <c r="AH33" i="202"/>
  <c r="AH257" i="202"/>
  <c r="AH31" i="202"/>
  <c r="AH476" i="202"/>
  <c r="AH285" i="202"/>
  <c r="AH125" i="202"/>
  <c r="AH153" i="202"/>
  <c r="AH358" i="202"/>
  <c r="AH304" i="202"/>
  <c r="AH301" i="202"/>
  <c r="AH521" i="202"/>
  <c r="AH560" i="202"/>
  <c r="AH351" i="202"/>
  <c r="AH284" i="202"/>
  <c r="AH23" i="202"/>
  <c r="AH27" i="202"/>
  <c r="AH352" i="202"/>
  <c r="AH131" i="202"/>
  <c r="AH290" i="202"/>
  <c r="AH275" i="202"/>
  <c r="AH211" i="202"/>
  <c r="AH509" i="202"/>
  <c r="AH260" i="202"/>
  <c r="AH471" i="202"/>
  <c r="AH222" i="202"/>
  <c r="AH43" i="202"/>
  <c r="AH158" i="202"/>
  <c r="AH120" i="202"/>
  <c r="AH253" i="202"/>
  <c r="AH458" i="202"/>
  <c r="AH292" i="202"/>
  <c r="AH66" i="202"/>
  <c r="AH328" i="202"/>
  <c r="AH514" i="202"/>
  <c r="AH456" i="202"/>
  <c r="AH366" i="202"/>
  <c r="AH152" i="202"/>
  <c r="AH479" i="202"/>
  <c r="AH512" i="202"/>
  <c r="AH162" i="202"/>
  <c r="AH60" i="202"/>
  <c r="AH72" i="202"/>
  <c r="AH266" i="202"/>
  <c r="AH228" i="202"/>
  <c r="AH420" i="202"/>
  <c r="AH143" i="202"/>
  <c r="AH428" i="202"/>
  <c r="AH86" i="202"/>
  <c r="AH52" i="202"/>
  <c r="AH367" i="202"/>
  <c r="AH98" i="202"/>
  <c r="AH54" i="202"/>
  <c r="AH423" i="202"/>
  <c r="AH341" i="202"/>
  <c r="AH535" i="202"/>
  <c r="AH71" i="202"/>
  <c r="AH412" i="202"/>
  <c r="AH325" i="202"/>
  <c r="AH235" i="202"/>
  <c r="AH271" i="202"/>
  <c r="AH123" i="202"/>
  <c r="AH569" i="202"/>
  <c r="AH203" i="202"/>
  <c r="AH457" i="202"/>
  <c r="AH265" i="202"/>
  <c r="AH528" i="202"/>
  <c r="AH314" i="202"/>
  <c r="AH319" i="202"/>
  <c r="AH212" i="202"/>
  <c r="AH124" i="202"/>
  <c r="AH522" i="202"/>
  <c r="AH283" i="202"/>
  <c r="AH422" i="202"/>
  <c r="AH204" i="202"/>
  <c r="AH116" i="202"/>
  <c r="AH101" i="202"/>
  <c r="AH496" i="202"/>
  <c r="AH57" i="202"/>
  <c r="AH327" i="202"/>
  <c r="AH593" i="202"/>
  <c r="AH248" i="202"/>
  <c r="AH90" i="202"/>
  <c r="AH276" i="202"/>
  <c r="AC394" i="202"/>
  <c r="AC176" i="202"/>
  <c r="AC216" i="202"/>
  <c r="AC462" i="202"/>
  <c r="AC183" i="202"/>
  <c r="AC308" i="202"/>
  <c r="AC278" i="202"/>
  <c r="AC220" i="202"/>
  <c r="AC79" i="202"/>
  <c r="AC117" i="202"/>
  <c r="AC344" i="202"/>
  <c r="AC356" i="202"/>
  <c r="AC258" i="202"/>
  <c r="AC342" i="202"/>
  <c r="AC289" i="202"/>
  <c r="AC474" i="202"/>
  <c r="AC415" i="202"/>
  <c r="AC303" i="202"/>
  <c r="AC489" i="202"/>
  <c r="AC404" i="202"/>
  <c r="AC100" i="202"/>
  <c r="AC64" i="202"/>
  <c r="AC386" i="202"/>
  <c r="AC551" i="202"/>
  <c r="AC466" i="202"/>
  <c r="AC273" i="202"/>
  <c r="AC83" i="202"/>
  <c r="AC360" i="202"/>
  <c r="AC30" i="202"/>
  <c r="AC92" i="202"/>
  <c r="AC432" i="202"/>
  <c r="AC159" i="202"/>
  <c r="AC218" i="202"/>
  <c r="AC130" i="202"/>
  <c r="AC541" i="202"/>
  <c r="AC95" i="202"/>
  <c r="AC84" i="202"/>
  <c r="AC156" i="202"/>
  <c r="AC437" i="202"/>
  <c r="AC383" i="202"/>
  <c r="AC282" i="202"/>
  <c r="AC451" i="202"/>
  <c r="AC595" i="202"/>
  <c r="AC524" i="202"/>
  <c r="AC207" i="202"/>
  <c r="AC281" i="202"/>
  <c r="AC497" i="202"/>
  <c r="AC561" i="202"/>
  <c r="AC490" i="202"/>
  <c r="AC387" i="202"/>
  <c r="AC565" i="202"/>
  <c r="AC373" i="202"/>
  <c r="AC480" i="202"/>
  <c r="AC126" i="202"/>
  <c r="AC226" i="202"/>
  <c r="AC371" i="202"/>
  <c r="AC402" i="202"/>
  <c r="AC293" i="202"/>
  <c r="AC385" i="202"/>
  <c r="AC269" i="202"/>
  <c r="AC56" i="202"/>
  <c r="AC418" i="202"/>
  <c r="AC247" i="202"/>
  <c r="AC449" i="202"/>
  <c r="AC391" i="202"/>
  <c r="AC533" i="202"/>
  <c r="AC513" i="202"/>
  <c r="AC161" i="202"/>
  <c r="AC523" i="202"/>
  <c r="AC380" i="202"/>
  <c r="AC154" i="202"/>
  <c r="AC114" i="202"/>
  <c r="AC137" i="202"/>
  <c r="AH438" i="202"/>
  <c r="AH73" i="202"/>
  <c r="AH321" i="202"/>
  <c r="AH312" i="202"/>
  <c r="AH103" i="202"/>
  <c r="AH14" i="202"/>
  <c r="AH29" i="202"/>
  <c r="AH339" i="202"/>
  <c r="AH584" i="202"/>
  <c r="AH504" i="202"/>
  <c r="AH111" i="202"/>
  <c r="AH70" i="202"/>
  <c r="AH249" i="202"/>
  <c r="AH405" i="202"/>
  <c r="AH550" i="202"/>
  <c r="AH75" i="202"/>
  <c r="AH433" i="202"/>
  <c r="AH305" i="202"/>
  <c r="AC576" i="202"/>
  <c r="AC483" i="202"/>
  <c r="AC307" i="202"/>
  <c r="AC571" i="202"/>
  <c r="AC189" i="202"/>
  <c r="AC583" i="202"/>
  <c r="AC445" i="202"/>
  <c r="AC562" i="202"/>
  <c r="AC329" i="202"/>
  <c r="AC332" i="202"/>
  <c r="AC379" i="202"/>
  <c r="AC274" i="202"/>
  <c r="AC158" i="202"/>
  <c r="AC599" i="202"/>
  <c r="AC205" i="202"/>
  <c r="AC142" i="202"/>
  <c r="AC202" i="202"/>
  <c r="AC253" i="202"/>
  <c r="AC45" i="202"/>
  <c r="AC465" i="202"/>
  <c r="AC292" i="202"/>
  <c r="AC376" i="202"/>
  <c r="AC328" i="202"/>
  <c r="AC597" i="202"/>
  <c r="AC384" i="202"/>
  <c r="AC456" i="202"/>
  <c r="AC409" i="202"/>
  <c r="AC97" i="202"/>
  <c r="AC515" i="202"/>
  <c r="AC530" i="202"/>
  <c r="AC381" i="202"/>
  <c r="AC236" i="202"/>
  <c r="AC582" i="202"/>
  <c r="AC272" i="202"/>
  <c r="AC182" i="202"/>
  <c r="AC552" i="202"/>
  <c r="AC33" i="202"/>
  <c r="AC567" i="202"/>
  <c r="AC473" i="202"/>
  <c r="AC31" i="202"/>
  <c r="AC125" i="202"/>
  <c r="AC180" i="202"/>
  <c r="AC255" i="202"/>
  <c r="AC574" i="202"/>
  <c r="AC442" i="202"/>
  <c r="AC443" i="202"/>
  <c r="AC521" i="202"/>
  <c r="AC343" i="202"/>
  <c r="AC351" i="202"/>
  <c r="AC209" i="202"/>
  <c r="AC348" i="202"/>
  <c r="AC252" i="202"/>
  <c r="AC198" i="202"/>
  <c r="AC87" i="202"/>
  <c r="AC547" i="202"/>
  <c r="AC314" i="202"/>
  <c r="AC485" i="202"/>
  <c r="AC319" i="202"/>
  <c r="AC73" i="202"/>
  <c r="AC283" i="202"/>
  <c r="AC422" i="202"/>
  <c r="AC103" i="202"/>
  <c r="AC14" i="202"/>
  <c r="AC270" i="202"/>
  <c r="AC58" i="202"/>
  <c r="AC370" i="202"/>
  <c r="AC102" i="202"/>
  <c r="AC486" i="202"/>
  <c r="AC96" i="202"/>
  <c r="AC224" i="202"/>
  <c r="AC577" i="202"/>
  <c r="AC310" i="202"/>
  <c r="AC49" i="202"/>
  <c r="AH407" i="202"/>
  <c r="AH393" i="202"/>
  <c r="AH160" i="202"/>
  <c r="AH499" i="202"/>
  <c r="AH427" i="202"/>
  <c r="AH286" i="202"/>
  <c r="AH299" i="202"/>
  <c r="AH460" i="202"/>
  <c r="AH430" i="202"/>
  <c r="AH139" i="202"/>
  <c r="AH587" i="202"/>
  <c r="AH463" i="202"/>
  <c r="AH195" i="202"/>
  <c r="AH354" i="202"/>
  <c r="AC395" i="202"/>
  <c r="AC280" i="202"/>
  <c r="AC47" i="202"/>
  <c r="AC256" i="202"/>
  <c r="AC323" i="202"/>
  <c r="AC581" i="202"/>
  <c r="AC444" i="202"/>
  <c r="AC455" i="202"/>
  <c r="AC324" i="202"/>
  <c r="AC517" i="202"/>
  <c r="AC132" i="202"/>
  <c r="AC570" i="202"/>
  <c r="AC401" i="202"/>
  <c r="AC164" i="202"/>
  <c r="AC34" i="202"/>
  <c r="AC174" i="202"/>
  <c r="AC590" i="202"/>
  <c r="AC191" i="202"/>
  <c r="AC237" i="202"/>
  <c r="AC495" i="202"/>
  <c r="AC78" i="202"/>
  <c r="AC287" i="202"/>
  <c r="AC518" i="202"/>
  <c r="AC246" i="202"/>
  <c r="AC421" i="202"/>
  <c r="AC566" i="202"/>
  <c r="AC147" i="202"/>
  <c r="AC267" i="202"/>
  <c r="AC162" i="202"/>
  <c r="AC586" i="202"/>
  <c r="AC482" i="202"/>
  <c r="AC72" i="202"/>
  <c r="AC228" i="202"/>
  <c r="AC420" i="202"/>
  <c r="AC447" i="202"/>
  <c r="AC516" i="202"/>
  <c r="AC557" i="202"/>
  <c r="AC186" i="202"/>
  <c r="AC98" i="202"/>
  <c r="AC501" i="202"/>
  <c r="AC54" i="202"/>
  <c r="AC242" i="202"/>
  <c r="AC194" i="202"/>
  <c r="AC341" i="202"/>
  <c r="AC234" i="202"/>
  <c r="AC412" i="202"/>
  <c r="AC325" i="202"/>
  <c r="AC271" i="202"/>
  <c r="AC42" i="202"/>
  <c r="AC569" i="202"/>
  <c r="AC203" i="202"/>
  <c r="AC362" i="202"/>
  <c r="AC429" i="202"/>
  <c r="AC265" i="202"/>
  <c r="AC222" i="202"/>
  <c r="AC144" i="202"/>
  <c r="AC598" i="202"/>
  <c r="AC481" i="202"/>
  <c r="AC559" i="202"/>
  <c r="AC53" i="202"/>
  <c r="AC134" i="202"/>
  <c r="AC155" i="202"/>
  <c r="AC106" i="202"/>
  <c r="AC430" i="202"/>
  <c r="AC496" i="202"/>
  <c r="AC57" i="202"/>
  <c r="AC504" i="202"/>
  <c r="AC139" i="202"/>
  <c r="AC587" i="202"/>
  <c r="AC195" i="202"/>
  <c r="AC550" i="202"/>
  <c r="AC354" i="202"/>
  <c r="AC305" i="202"/>
  <c r="AH122" i="202"/>
  <c r="AH263" i="202"/>
  <c r="AH118" i="202"/>
  <c r="AH99" i="202"/>
  <c r="AH50" i="202"/>
  <c r="AH580" i="202"/>
  <c r="AH408" i="202"/>
  <c r="AH591" i="202"/>
  <c r="AH91" i="202"/>
  <c r="AH181" i="202"/>
  <c r="AH467" i="202"/>
  <c r="AH291" i="202"/>
  <c r="AC417" i="202"/>
  <c r="AC51" i="202"/>
  <c r="AC300" i="202"/>
  <c r="AC188" i="202"/>
  <c r="AC309" i="202"/>
  <c r="AC288" i="202"/>
  <c r="AC334" i="202"/>
  <c r="AC67" i="202"/>
  <c r="AC264" i="202"/>
  <c r="AC38" i="202"/>
  <c r="AC63" i="202"/>
  <c r="AC62" i="202"/>
  <c r="AC294" i="202"/>
  <c r="AC545" i="202"/>
  <c r="AC277" i="202"/>
  <c r="AC338" i="202"/>
  <c r="AC24" i="202"/>
  <c r="AC478" i="202"/>
  <c r="AC472" i="202"/>
  <c r="AC268" i="202"/>
  <c r="AC350" i="202"/>
  <c r="AC507" i="202"/>
  <c r="AC313" i="202"/>
  <c r="AC185" i="202"/>
  <c r="AC346" i="202"/>
  <c r="AC366" i="202"/>
  <c r="AC382" i="202"/>
  <c r="AC461" i="202"/>
  <c r="AC575" i="202"/>
  <c r="AC556" i="202"/>
  <c r="AC592" i="202"/>
  <c r="AC400" i="202"/>
  <c r="AC544" i="202"/>
  <c r="AC396" i="202"/>
  <c r="AC546" i="202"/>
  <c r="AC434" i="202"/>
  <c r="AC372" i="202"/>
  <c r="AC554" i="202"/>
  <c r="AC193" i="202"/>
  <c r="AC119" i="202"/>
  <c r="AC568" i="202"/>
  <c r="AC594" i="202"/>
  <c r="AC315" i="202"/>
  <c r="AC469" i="202"/>
  <c r="AC254" i="202"/>
  <c r="AC411" i="202"/>
  <c r="AC425" i="202"/>
  <c r="AC558" i="202"/>
  <c r="AC532" i="202"/>
  <c r="AC127" i="202"/>
  <c r="AC169" i="202"/>
  <c r="AC163" i="202"/>
  <c r="AC192" i="202"/>
  <c r="AC322" i="202"/>
  <c r="AC25" i="202"/>
  <c r="AC436" i="202"/>
  <c r="AC296" i="202"/>
  <c r="AC212" i="202"/>
  <c r="AC124" i="202"/>
  <c r="AC243" i="202"/>
  <c r="AC204" i="202"/>
  <c r="AC318" i="202"/>
  <c r="AC534" i="202"/>
  <c r="AC39" i="202"/>
  <c r="AC50" i="202"/>
  <c r="AC408" i="202"/>
  <c r="AC190" i="202"/>
  <c r="AC591" i="202"/>
  <c r="AC345" i="202"/>
  <c r="AC505" i="202"/>
  <c r="AC181" i="202"/>
  <c r="AC291" i="202"/>
  <c r="AH578" i="202"/>
  <c r="AH230" i="202"/>
  <c r="AH448" i="202"/>
  <c r="AH589" i="202"/>
  <c r="AC491" i="202"/>
  <c r="AC217" i="202"/>
  <c r="AC543" i="202"/>
  <c r="AC459" i="202"/>
  <c r="AC35" i="202"/>
  <c r="AC453" i="202"/>
  <c r="AC110" i="202"/>
  <c r="AC15" i="202"/>
  <c r="AC320" i="202"/>
  <c r="AC40" i="202"/>
  <c r="AC596" i="202"/>
  <c r="AC368" i="202"/>
  <c r="AC419" i="202"/>
  <c r="AC326" i="202"/>
  <c r="AC150" i="202"/>
  <c r="AC157" i="202"/>
  <c r="AC250" i="202"/>
  <c r="AC498" i="202"/>
  <c r="AC68" i="202"/>
  <c r="AC450" i="202"/>
  <c r="AC502" i="202"/>
  <c r="AC357" i="202"/>
  <c r="AC219" i="202"/>
  <c r="AC201" i="202"/>
  <c r="AC262" i="202"/>
  <c r="AC239" i="202"/>
  <c r="AC178" i="202"/>
  <c r="AC333" i="202"/>
  <c r="AC77" i="202"/>
  <c r="AC392" i="202"/>
  <c r="AC488" i="202"/>
  <c r="AC316" i="202"/>
  <c r="AC424" i="202"/>
  <c r="AC81" i="202"/>
  <c r="AC143" i="202"/>
  <c r="AC86" i="202"/>
  <c r="AC104" i="202"/>
  <c r="AC454" i="202"/>
  <c r="AC349" i="202"/>
  <c r="AC257" i="202"/>
  <c r="AC476" i="202"/>
  <c r="AC177" i="202"/>
  <c r="AC358" i="202"/>
  <c r="AC423" i="202"/>
  <c r="AC240" i="202"/>
  <c r="AC71" i="202"/>
  <c r="AC55" i="202"/>
  <c r="AC235" i="202"/>
  <c r="AC123" i="202"/>
  <c r="AC284" i="202"/>
  <c r="AC27" i="202"/>
  <c r="AC131" i="202"/>
  <c r="AC275" i="202"/>
  <c r="AC509" i="202"/>
  <c r="AC260" i="202"/>
  <c r="AC43" i="202"/>
  <c r="AC407" i="202"/>
  <c r="AC122" i="202"/>
  <c r="AC160" i="202"/>
  <c r="AC118" i="202"/>
  <c r="AC321" i="202"/>
  <c r="AC312" i="202"/>
  <c r="AC99" i="202"/>
  <c r="AC460" i="202"/>
  <c r="AC165" i="202"/>
  <c r="AC151" i="202"/>
  <c r="AC327" i="202"/>
  <c r="AC233" i="202"/>
  <c r="AC129" i="202"/>
  <c r="AC210" i="202"/>
  <c r="AC90" i="202"/>
  <c r="AC227" i="202"/>
  <c r="AC89" i="202"/>
  <c r="AH69" i="202"/>
  <c r="AH468" i="202"/>
  <c r="AH539" i="202"/>
  <c r="AH335" i="202"/>
  <c r="AH542" i="202"/>
  <c r="AH196" i="202"/>
  <c r="AH503" i="202"/>
  <c r="AH399" i="202"/>
  <c r="AC61" i="202"/>
  <c r="AC44" i="202"/>
  <c r="AC375" i="202"/>
  <c r="AC573" i="202"/>
  <c r="AC128" i="202"/>
  <c r="AC59" i="202"/>
  <c r="AC435" i="202"/>
  <c r="AC80" i="202"/>
  <c r="AC527" i="202"/>
  <c r="AC135" i="202"/>
  <c r="AC369" i="202"/>
  <c r="AC46" i="202"/>
  <c r="AC413" i="202"/>
  <c r="AC306" i="202"/>
  <c r="AC477" i="202"/>
  <c r="AC520" i="202"/>
  <c r="AC441" i="202"/>
  <c r="AC353" i="202"/>
  <c r="AC388" i="202"/>
  <c r="AC330" i="202"/>
  <c r="AC113" i="202"/>
  <c r="AC223" i="202"/>
  <c r="AC397" i="202"/>
  <c r="AC336" i="202"/>
  <c r="AC175" i="202"/>
  <c r="AC347" i="202"/>
  <c r="AC377" i="202"/>
  <c r="AC221" i="202"/>
  <c r="AC525" i="202"/>
  <c r="AC28" i="202"/>
  <c r="AC549" i="202"/>
  <c r="AC261" i="202"/>
  <c r="AC48" i="202"/>
  <c r="AC206" i="202"/>
  <c r="AC331" i="202"/>
  <c r="AC93" i="202"/>
  <c r="AC548" i="202"/>
  <c r="AC529" i="202"/>
  <c r="AC146" i="202"/>
  <c r="AC403" i="202"/>
  <c r="AC238" i="202"/>
  <c r="AC426" i="202"/>
  <c r="AC440" i="202"/>
  <c r="AC259" i="202"/>
  <c r="AC167" i="202"/>
  <c r="AC311" i="202"/>
  <c r="AC531" i="202"/>
  <c r="AC88" i="202"/>
  <c r="AC76" i="202"/>
  <c r="AC553" i="202"/>
  <c r="AC32" i="202"/>
  <c r="AC214" i="202"/>
  <c r="AC168" i="202"/>
  <c r="AC528" i="202"/>
  <c r="AC108" i="202"/>
  <c r="AC578" i="202"/>
  <c r="AC69" i="202"/>
  <c r="AC468" i="202"/>
  <c r="AC184" i="202"/>
  <c r="AC539" i="202"/>
  <c r="AC448" i="202"/>
  <c r="AC213" i="202"/>
  <c r="AC29" i="202"/>
  <c r="AC580" i="202"/>
  <c r="AC584" i="202"/>
  <c r="AC70" i="202"/>
  <c r="AC463" i="202"/>
  <c r="AC91" i="202"/>
  <c r="AC467" i="202"/>
  <c r="AC433" i="202"/>
  <c r="AH374" i="202"/>
  <c r="AH199" i="202"/>
  <c r="AH493" i="202"/>
  <c r="AC115" i="202"/>
  <c r="AC112" i="202"/>
  <c r="AC588" i="202"/>
  <c r="AC187" i="202"/>
  <c r="AC364" i="202"/>
  <c r="AC475" i="202"/>
  <c r="AC572" i="202"/>
  <c r="AC298" i="202"/>
  <c r="AC508" i="202"/>
  <c r="AC564" i="202"/>
  <c r="AC244" i="202"/>
  <c r="AC74" i="202"/>
  <c r="AC500" i="202"/>
  <c r="AC245" i="202"/>
  <c r="AC120" i="202"/>
  <c r="AC585" i="202"/>
  <c r="AC232" i="202"/>
  <c r="AC229" i="202"/>
  <c r="AC241" i="202"/>
  <c r="AC458" i="202"/>
  <c r="AC94" i="202"/>
  <c r="AC149" i="202"/>
  <c r="AC66" i="202"/>
  <c r="AC563" i="202"/>
  <c r="AC145" i="202"/>
  <c r="AC514" i="202"/>
  <c r="AC152" i="202"/>
  <c r="AC479" i="202"/>
  <c r="AC398" i="202"/>
  <c r="AC173" i="202"/>
  <c r="AC511" i="202"/>
  <c r="AC439" i="202"/>
  <c r="AC85" i="202"/>
  <c r="AC431" i="202"/>
  <c r="AC487" i="202"/>
  <c r="AC200" i="202"/>
  <c r="AC414" i="202"/>
  <c r="AC389" i="202"/>
  <c r="AC363" i="202"/>
  <c r="AC36" i="202"/>
  <c r="AC317" i="202"/>
  <c r="AC361" i="202"/>
  <c r="AC510" i="202"/>
  <c r="AC107" i="202"/>
  <c r="AC340" i="202"/>
  <c r="AC492" i="202"/>
  <c r="AC121" i="202"/>
  <c r="AC494" i="202"/>
  <c r="AC537" i="202"/>
  <c r="AC302" i="202"/>
  <c r="AC109" i="202"/>
  <c r="AC225" i="202"/>
  <c r="AC506" i="202"/>
  <c r="AC41" i="202"/>
  <c r="AC416" i="202"/>
  <c r="AC105" i="202"/>
  <c r="AC555" i="202"/>
  <c r="AC540" i="202"/>
  <c r="AC438" i="202"/>
  <c r="AC522" i="202"/>
  <c r="AC359" i="202"/>
  <c r="AC116" i="202"/>
  <c r="AC65" i="202"/>
  <c r="AC101" i="202"/>
  <c r="AC335" i="202"/>
  <c r="AC589" i="202"/>
  <c r="AC374" i="202"/>
  <c r="AC542" i="202"/>
  <c r="AC199" i="202"/>
  <c r="AC196" i="202"/>
  <c r="AC493" i="202"/>
  <c r="AC503" i="202"/>
  <c r="AC399" i="202"/>
  <c r="AH208" i="202"/>
  <c r="AC519" i="202"/>
  <c r="AC26" i="202"/>
  <c r="AC172" i="202"/>
  <c r="AC133" i="202"/>
  <c r="AC279" i="202"/>
  <c r="AC82" i="202"/>
  <c r="AC251" i="202"/>
  <c r="AC484" i="202"/>
  <c r="AC37" i="202"/>
  <c r="AC452" i="202"/>
  <c r="AC579" i="202"/>
  <c r="AC148" i="202"/>
  <c r="AC171" i="202"/>
  <c r="AC197" i="202"/>
  <c r="AC297" i="202"/>
  <c r="AC536" i="202"/>
  <c r="AC410" i="202"/>
  <c r="AC295" i="202"/>
  <c r="AC365" i="202"/>
  <c r="AC378" i="202"/>
  <c r="AC390" i="202"/>
  <c r="AC141" i="202"/>
  <c r="AC138" i="202"/>
  <c r="AC170" i="202"/>
  <c r="AC179" i="202"/>
  <c r="AC538" i="202"/>
  <c r="AC166" i="202"/>
  <c r="AC526" i="202"/>
  <c r="AC512" i="202"/>
  <c r="AC231" i="202"/>
  <c r="AC215" i="202"/>
  <c r="AC60" i="202"/>
  <c r="AC266" i="202"/>
  <c r="AC136" i="202"/>
  <c r="AC428" i="202"/>
  <c r="AC52" i="202"/>
  <c r="AC446" i="202"/>
  <c r="AC367" i="202"/>
  <c r="AC337" i="202"/>
  <c r="AC355" i="202"/>
  <c r="AC285" i="202"/>
  <c r="AC153" i="202"/>
  <c r="AC304" i="202"/>
  <c r="AC140" i="202"/>
  <c r="AC535" i="202"/>
  <c r="AC301" i="202"/>
  <c r="AC470" i="202"/>
  <c r="AC560" i="202"/>
  <c r="AC406" i="202"/>
  <c r="AC23" i="202"/>
  <c r="AC352" i="202"/>
  <c r="AC290" i="202"/>
  <c r="AC211" i="202"/>
  <c r="AC457" i="202"/>
  <c r="AC471" i="202"/>
  <c r="AC464" i="202"/>
  <c r="AC393" i="202"/>
  <c r="AC263" i="202"/>
  <c r="AC499" i="202"/>
  <c r="AC427" i="202"/>
  <c r="AC286" i="202"/>
  <c r="AC230" i="202"/>
  <c r="AC299" i="202"/>
  <c r="AC208" i="202"/>
  <c r="AC339" i="202"/>
  <c r="AC593" i="202"/>
  <c r="AC111" i="202"/>
  <c r="AC249" i="202"/>
  <c r="AC248" i="202"/>
  <c r="AC405" i="202"/>
  <c r="AC75" i="202"/>
  <c r="AC276" i="202"/>
  <c r="AH10" i="202"/>
  <c r="R11" i="202"/>
  <c r="AC11" i="202"/>
  <c r="AC10" i="202"/>
  <c r="AA13" i="202"/>
  <c r="AB13" i="202" s="1"/>
  <c r="R15" i="202"/>
  <c r="R14" i="202"/>
  <c r="AD13" i="202"/>
  <c r="AE13" i="202"/>
  <c r="AG13" i="202"/>
  <c r="AI13" i="202"/>
  <c r="AJ13" i="202"/>
  <c r="AH13" i="202" l="1"/>
  <c r="R16" i="202"/>
  <c r="AC13" i="202"/>
  <c r="R12" i="202"/>
</calcChain>
</file>

<file path=xl/sharedStrings.xml><?xml version="1.0" encoding="utf-8"?>
<sst xmlns="http://schemas.openxmlformats.org/spreadsheetml/2006/main" count="789" uniqueCount="340">
  <si>
    <t>μm</t>
    <phoneticPr fontId="18"/>
  </si>
  <si>
    <t>mm</t>
    <phoneticPr fontId="18"/>
  </si>
  <si>
    <t>Au</t>
    <phoneticPr fontId="18"/>
  </si>
  <si>
    <t>秤量</t>
  </si>
  <si>
    <t>採用</t>
    <rPh sb="0" eb="2">
      <t>サイヨウ</t>
    </rPh>
    <phoneticPr fontId="18"/>
  </si>
  <si>
    <t>遮光Al</t>
    <rPh sb="0" eb="2">
      <t>シャコウ</t>
    </rPh>
    <phoneticPr fontId="18"/>
  </si>
  <si>
    <t>空乏層</t>
    <rPh sb="0" eb="3">
      <t>クウボウソウ</t>
    </rPh>
    <phoneticPr fontId="18"/>
  </si>
  <si>
    <t>公称</t>
    <rPh sb="0" eb="2">
      <t>コウショウ</t>
    </rPh>
    <phoneticPr fontId="18"/>
  </si>
  <si>
    <t>PL.mylar</t>
    <phoneticPr fontId="18"/>
  </si>
  <si>
    <t>Mon系</t>
    <rPh sb="3" eb="4">
      <t>ケイ</t>
    </rPh>
    <phoneticPr fontId="18"/>
  </si>
  <si>
    <t>Edeg</t>
    <phoneticPr fontId="18"/>
  </si>
  <si>
    <t>秤量・公称</t>
    <rPh sb="0" eb="2">
      <t>ヒョウリョウ</t>
    </rPh>
    <rPh sb="3" eb="5">
      <t>コウショウ</t>
    </rPh>
    <phoneticPr fontId="18"/>
  </si>
  <si>
    <t>公称・秤量</t>
    <rPh sb="0" eb="2">
      <t>コウショウ</t>
    </rPh>
    <rPh sb="3" eb="5">
      <t>ヒョウリョウ</t>
    </rPh>
    <phoneticPr fontId="18"/>
  </si>
  <si>
    <t>10.10～10.33</t>
  </si>
  <si>
    <t>(名前定義)</t>
    <rPh sb="1" eb="3">
      <t>ナマエ</t>
    </rPh>
    <rPh sb="3" eb="5">
      <t>テイギ</t>
    </rPh>
    <phoneticPr fontId="18"/>
  </si>
  <si>
    <t>実験共通パラメータ・ワークシート</t>
    <rPh sb="0" eb="2">
      <t>ジッケン</t>
    </rPh>
    <rPh sb="2" eb="4">
      <t>キョウツウ</t>
    </rPh>
    <phoneticPr fontId="18"/>
  </si>
  <si>
    <t>BeamE</t>
  </si>
  <si>
    <t>ExpR</t>
  </si>
  <si>
    <t>ICs_Mylar</t>
  </si>
  <si>
    <t>前回報告書</t>
    <rPh sb="0" eb="2">
      <t>ゼンカイ</t>
    </rPh>
    <rPh sb="2" eb="4">
      <t>ホウコク</t>
    </rPh>
    <rPh sb="4" eb="5">
      <t>ショ</t>
    </rPh>
    <phoneticPr fontId="18"/>
  </si>
  <si>
    <t>ICs_Th</t>
  </si>
  <si>
    <t>=params!$D$41</t>
  </si>
  <si>
    <t>ssdA_Al</t>
  </si>
  <si>
    <t>ssdA1_d1</t>
  </si>
  <si>
    <t>=params!$D$46</t>
  </si>
  <si>
    <t>ssdA1_d2</t>
  </si>
  <si>
    <t>=params!$D$48</t>
  </si>
  <si>
    <t>ssdA1_Ea</t>
  </si>
  <si>
    <t>ssdA1_Eb</t>
  </si>
  <si>
    <t>ssdA1_Th</t>
  </si>
  <si>
    <t>=params!$D$47</t>
  </si>
  <si>
    <t>ssdA2_d1</t>
  </si>
  <si>
    <t>ssdA2_d2</t>
  </si>
  <si>
    <t>=params!$D$52</t>
  </si>
  <si>
    <t>ssdA2_Ea</t>
  </si>
  <si>
    <t>ssdA2_Eb</t>
  </si>
  <si>
    <t>ssdA2_Th</t>
  </si>
  <si>
    <t>ssdB_Al</t>
  </si>
  <si>
    <t>ssdB1_d1</t>
  </si>
  <si>
    <t>=params!$D$57</t>
  </si>
  <si>
    <t>ssdB1_d2</t>
  </si>
  <si>
    <t>=params!$D$59</t>
  </si>
  <si>
    <t>ssdB1_Ea</t>
  </si>
  <si>
    <t>ssdB1_Eb</t>
  </si>
  <si>
    <t>ssdB1_Th</t>
  </si>
  <si>
    <t>=params!$D$58</t>
  </si>
  <si>
    <t>ssdB2_d1</t>
  </si>
  <si>
    <t>ssdB2_d2</t>
  </si>
  <si>
    <t>=params!$D$63</t>
  </si>
  <si>
    <t>ssdB2_Ea</t>
  </si>
  <si>
    <t>Air1</t>
    <phoneticPr fontId="18"/>
  </si>
  <si>
    <t>Kap～Edeg出口</t>
    <rPh sb="8" eb="10">
      <t>デグチ</t>
    </rPh>
    <phoneticPr fontId="18"/>
  </si>
  <si>
    <t>ssdB2_Eb</t>
  </si>
  <si>
    <t>ThAir2</t>
    <phoneticPr fontId="18"/>
  </si>
  <si>
    <t>Edeg出口～SSD</t>
    <rPh sb="4" eb="6">
      <t>デグチ</t>
    </rPh>
    <phoneticPr fontId="18"/>
  </si>
  <si>
    <t>ssdB2_Th</t>
  </si>
  <si>
    <t>ThAir1</t>
  </si>
  <si>
    <t>=params!$D$36</t>
  </si>
  <si>
    <t>ThAir2</t>
  </si>
  <si>
    <t>=params!$D$37</t>
  </si>
  <si>
    <t>電極Al.Mylar [μm]</t>
    <rPh sb="0" eb="2">
      <t>デンキョク</t>
    </rPh>
    <phoneticPr fontId="18"/>
  </si>
  <si>
    <t>ThAu</t>
  </si>
  <si>
    <t>=params!$D$30</t>
  </si>
  <si>
    <t>空気層 [mm]</t>
    <rPh sb="0" eb="2">
      <t>クウキ</t>
    </rPh>
    <rPh sb="2" eb="3">
      <t>ソウ</t>
    </rPh>
    <phoneticPr fontId="18"/>
  </si>
  <si>
    <t>ThEDtbl</t>
  </si>
  <si>
    <t>ThICmylar</t>
  </si>
  <si>
    <t>=params!$D$32</t>
  </si>
  <si>
    <t>ThKapton</t>
  </si>
  <si>
    <t>=params!$D$31</t>
  </si>
  <si>
    <t>ThPL</t>
  </si>
  <si>
    <t>ThPLmylar</t>
  </si>
  <si>
    <t>=params!$D$33</t>
  </si>
  <si>
    <t>WBtitle</t>
  </si>
  <si>
    <t>=params!$D$2</t>
  </si>
  <si>
    <t>IC2</t>
    <phoneticPr fontId="18"/>
  </si>
  <si>
    <t>IC1.mylar</t>
    <phoneticPr fontId="18"/>
  </si>
  <si>
    <t>※このシートの名前定義のスコープは「ブック」全体にしてある。</t>
    <rPh sb="7" eb="9">
      <t>ナマエ</t>
    </rPh>
    <rPh sb="9" eb="11">
      <t>テイギ</t>
    </rPh>
    <rPh sb="22" eb="24">
      <t>ゼンタイ</t>
    </rPh>
    <phoneticPr fontId="18"/>
  </si>
  <si>
    <t>数式で使用：名前の貼付け：リスト貼り付け</t>
    <rPh sb="0" eb="2">
      <t>スウシキ</t>
    </rPh>
    <rPh sb="3" eb="5">
      <t>シヨウ</t>
    </rPh>
    <rPh sb="6" eb="8">
      <t>ナマエ</t>
    </rPh>
    <rPh sb="9" eb="11">
      <t>ハリツ</t>
    </rPh>
    <rPh sb="16" eb="17">
      <t>ハ</t>
    </rPh>
    <rPh sb="18" eb="19">
      <t>ツ</t>
    </rPh>
    <phoneticPr fontId="18"/>
  </si>
  <si>
    <t>AirP</t>
  </si>
  <si>
    <t>AirT</t>
  </si>
  <si>
    <t>BeamWS</t>
  </si>
  <si>
    <t>=params!$D$42</t>
  </si>
  <si>
    <t>=params!$D$44</t>
  </si>
  <si>
    <t>=params!$D$72</t>
  </si>
  <si>
    <t>=params!$D$43</t>
  </si>
  <si>
    <t>=params!$D$75</t>
  </si>
  <si>
    <t>PL.EJ212</t>
    <phoneticPr fontId="18"/>
  </si>
  <si>
    <t>=params!$D$53</t>
  </si>
  <si>
    <t>=params!$D$55</t>
  </si>
  <si>
    <t>=params!$D$78</t>
  </si>
  <si>
    <t>avr気温</t>
    <rPh sb="3" eb="5">
      <t>キオン</t>
    </rPh>
    <phoneticPr fontId="18"/>
  </si>
  <si>
    <t>℃</t>
    <phoneticPr fontId="18"/>
  </si>
  <si>
    <t>=params!$D$54</t>
  </si>
  <si>
    <t>avr気圧</t>
    <rPh sb="3" eb="4">
      <t>キ</t>
    </rPh>
    <rPh sb="4" eb="5">
      <t>アツ</t>
    </rPh>
    <phoneticPr fontId="18"/>
  </si>
  <si>
    <t>=params!$D$81</t>
  </si>
  <si>
    <t>=params!$D$24</t>
  </si>
  <si>
    <t>=params!$D$9:$D$20</t>
  </si>
  <si>
    <t>=params!$D$26</t>
  </si>
  <si>
    <t>=params!$D$25</t>
  </si>
  <si>
    <t>=params!$D$28</t>
  </si>
  <si>
    <t>=params!$D$27</t>
  </si>
  <si>
    <t>気温</t>
    <rPh sb="0" eb="2">
      <t>キオン</t>
    </rPh>
    <phoneticPr fontId="18"/>
  </si>
  <si>
    <t>気圧</t>
    <rPh sb="0" eb="1">
      <t>キ</t>
    </rPh>
    <rPh sb="1" eb="2">
      <t>アツ</t>
    </rPh>
    <phoneticPr fontId="18"/>
  </si>
  <si>
    <t>40Ar</t>
    <phoneticPr fontId="18"/>
  </si>
  <si>
    <t>84Kr</t>
    <phoneticPr fontId="18"/>
  </si>
  <si>
    <t>Al</t>
    <phoneticPr fontId="18"/>
  </si>
  <si>
    <t>空気層</t>
    <rPh sb="0" eb="2">
      <t>クウキ</t>
    </rPh>
    <rPh sb="2" eb="3">
      <t>ソウ</t>
    </rPh>
    <phoneticPr fontId="18"/>
  </si>
  <si>
    <t>μm</t>
  </si>
  <si>
    <t>BeamE</t>
    <phoneticPr fontId="18"/>
  </si>
  <si>
    <t>MeV/u</t>
    <phoneticPr fontId="18"/>
  </si>
  <si>
    <t>in Si</t>
    <phoneticPr fontId="18"/>
  </si>
  <si>
    <t>MeV</t>
    <phoneticPr fontId="18"/>
  </si>
  <si>
    <t>※でも各計算シートでは、これらの名前を参照する表を作り、その参照表に基づいて</t>
    <rPh sb="3" eb="4">
      <t>カク</t>
    </rPh>
    <rPh sb="4" eb="6">
      <t>ケイサン</t>
    </rPh>
    <rPh sb="16" eb="18">
      <t>ナマエ</t>
    </rPh>
    <rPh sb="19" eb="21">
      <t>サンショウ</t>
    </rPh>
    <rPh sb="23" eb="24">
      <t>ヒョウ</t>
    </rPh>
    <rPh sb="25" eb="26">
      <t>ツク</t>
    </rPh>
    <rPh sb="30" eb="32">
      <t>サンショウ</t>
    </rPh>
    <rPh sb="32" eb="33">
      <t>ヒョウ</t>
    </rPh>
    <rPh sb="34" eb="35">
      <t>モト</t>
    </rPh>
    <phoneticPr fontId="18"/>
  </si>
  <si>
    <t>　ローカルな計算をする事。計算シートのコピペ時に、名前定義が正しく参照されるように。</t>
    <rPh sb="6" eb="8">
      <t>ケイサン</t>
    </rPh>
    <rPh sb="11" eb="12">
      <t>コト</t>
    </rPh>
    <rPh sb="13" eb="15">
      <t>ケイサン</t>
    </rPh>
    <rPh sb="22" eb="23">
      <t>ジ</t>
    </rPh>
    <rPh sb="25" eb="27">
      <t>ナマエ</t>
    </rPh>
    <rPh sb="27" eb="29">
      <t>テイギ</t>
    </rPh>
    <rPh sb="30" eb="31">
      <t>タダ</t>
    </rPh>
    <rPh sb="33" eb="35">
      <t>サンショウ</t>
    </rPh>
    <phoneticPr fontId="18"/>
  </si>
  <si>
    <t>AirP_Ar</t>
  </si>
  <si>
    <t>=params!$G$33</t>
  </si>
  <si>
    <t>AirP_Kr</t>
  </si>
  <si>
    <t>=params!$H$33</t>
  </si>
  <si>
    <t>AirT_Ar</t>
  </si>
  <si>
    <t>=params!$G$32</t>
  </si>
  <si>
    <t>AirT_Kr</t>
  </si>
  <si>
    <t>=params!$H$32</t>
  </si>
  <si>
    <t>BeamE_Ar</t>
  </si>
  <si>
    <t>=params!$G$63</t>
  </si>
  <si>
    <t>BeamE_Kr</t>
  </si>
  <si>
    <t>=params!$H$63</t>
  </si>
  <si>
    <t>=params!$D$64</t>
  </si>
  <si>
    <t>=params!$D$68</t>
  </si>
  <si>
    <t>ExpR_Ar</t>
  </si>
  <si>
    <t>=params!$G$68</t>
  </si>
  <si>
    <t>ExpR_Kr</t>
  </si>
  <si>
    <t>=params!$H$68</t>
  </si>
  <si>
    <t>=params!$D$73</t>
  </si>
  <si>
    <t>=params!$D$76</t>
  </si>
  <si>
    <t>=params!$D$79</t>
  </si>
  <si>
    <t>メノコfit 結果</t>
    <rPh sb="7" eb="9">
      <t>ケッカ</t>
    </rPh>
    <phoneticPr fontId="18"/>
  </si>
  <si>
    <t>=params!$D$82</t>
  </si>
  <si>
    <t>ThAu_Ar</t>
  </si>
  <si>
    <t>=params!$G$24</t>
  </si>
  <si>
    <t>ThAu_Kr</t>
  </si>
  <si>
    <t>=params!$H$24</t>
  </si>
  <si>
    <t>dead12</t>
    <phoneticPr fontId="18"/>
  </si>
  <si>
    <t>WBtitle</t>
    <phoneticPr fontId="18"/>
  </si>
  <si>
    <t>Deg#</t>
    <phoneticPr fontId="18"/>
  </si>
  <si>
    <t>ThEDtbl</t>
    <phoneticPr fontId="18"/>
  </si>
  <si>
    <t>A</t>
    <phoneticPr fontId="18"/>
  </si>
  <si>
    <t>B</t>
    <phoneticPr fontId="18"/>
  </si>
  <si>
    <t>C</t>
    <phoneticPr fontId="18"/>
  </si>
  <si>
    <t>Beam</t>
    <phoneticPr fontId="18"/>
  </si>
  <si>
    <t>μm</t>
    <phoneticPr fontId="18"/>
  </si>
  <si>
    <t>ThAu</t>
    <phoneticPr fontId="18"/>
  </si>
  <si>
    <t>Au</t>
    <phoneticPr fontId="18"/>
  </si>
  <si>
    <t>ThKapton</t>
    <phoneticPr fontId="18"/>
  </si>
  <si>
    <t>Kapton</t>
    <phoneticPr fontId="18"/>
  </si>
  <si>
    <t>ThICmylar</t>
    <phoneticPr fontId="18"/>
  </si>
  <si>
    <t>IC1.mylar</t>
    <phoneticPr fontId="18"/>
  </si>
  <si>
    <t>ThPLmylar</t>
    <phoneticPr fontId="18"/>
  </si>
  <si>
    <t>ThPL</t>
    <phoneticPr fontId="18"/>
  </si>
  <si>
    <t>PL.EJ212</t>
    <phoneticPr fontId="18"/>
  </si>
  <si>
    <t>mm</t>
    <phoneticPr fontId="18"/>
  </si>
  <si>
    <t>ThAir1</t>
    <phoneticPr fontId="18"/>
  </si>
  <si>
    <t>Air1</t>
    <phoneticPr fontId="18"/>
  </si>
  <si>
    <t>Air2</t>
    <phoneticPr fontId="18"/>
  </si>
  <si>
    <t>AirT</t>
    <phoneticPr fontId="18"/>
  </si>
  <si>
    <t>℃</t>
    <phoneticPr fontId="18"/>
  </si>
  <si>
    <t>AirP</t>
    <phoneticPr fontId="18"/>
  </si>
  <si>
    <t>hPa</t>
    <phoneticPr fontId="18"/>
  </si>
  <si>
    <t>ICs_Mylar</t>
    <phoneticPr fontId="18"/>
  </si>
  <si>
    <t>ICs_Th</t>
    <phoneticPr fontId="18"/>
  </si>
  <si>
    <t>2mm</t>
    <phoneticPr fontId="18"/>
  </si>
  <si>
    <t>ssdA12</t>
    <phoneticPr fontId="18"/>
  </si>
  <si>
    <t>ssdA_Al</t>
    <phoneticPr fontId="18"/>
  </si>
  <si>
    <t>ssdA1_d1</t>
    <phoneticPr fontId="18"/>
  </si>
  <si>
    <t>dead11</t>
    <phoneticPr fontId="18"/>
  </si>
  <si>
    <t>??</t>
    <phoneticPr fontId="18"/>
  </si>
  <si>
    <t>＋10</t>
    <phoneticPr fontId="18"/>
  </si>
  <si>
    <t>ssdA1_Th</t>
    <phoneticPr fontId="18"/>
  </si>
  <si>
    <t>±10</t>
    <phoneticPr fontId="18"/>
  </si>
  <si>
    <t>ssdA1_d2</t>
    <phoneticPr fontId="18"/>
  </si>
  <si>
    <t>dead12</t>
    <phoneticPr fontId="18"/>
  </si>
  <si>
    <t>SSD2</t>
    <phoneticPr fontId="18"/>
  </si>
  <si>
    <t>ssdA2_d1</t>
    <phoneticPr fontId="18"/>
  </si>
  <si>
    <t>dead21</t>
    <phoneticPr fontId="18"/>
  </si>
  <si>
    <t>－10</t>
    <phoneticPr fontId="18"/>
  </si>
  <si>
    <t>ssdA2_Th</t>
    <phoneticPr fontId="18"/>
  </si>
  <si>
    <t>±20</t>
    <phoneticPr fontId="18"/>
  </si>
  <si>
    <t>ssdA2_d2</t>
    <phoneticPr fontId="18"/>
  </si>
  <si>
    <t>dead22</t>
    <phoneticPr fontId="18"/>
  </si>
  <si>
    <t>ssdB12</t>
    <phoneticPr fontId="18"/>
  </si>
  <si>
    <t>ssdB_Al</t>
    <phoneticPr fontId="18"/>
  </si>
  <si>
    <t>ssdB1_d1</t>
    <phoneticPr fontId="18"/>
  </si>
  <si>
    <t>＋ 0</t>
    <phoneticPr fontId="18"/>
  </si>
  <si>
    <t>ssdB1_Th</t>
    <phoneticPr fontId="18"/>
  </si>
  <si>
    <t>±20</t>
    <phoneticPr fontId="18"/>
  </si>
  <si>
    <t>ssdB1_d2</t>
    <phoneticPr fontId="18"/>
  </si>
  <si>
    <t>ssdB2_d1</t>
    <phoneticPr fontId="18"/>
  </si>
  <si>
    <t>ssdB2_Th</t>
    <phoneticPr fontId="18"/>
  </si>
  <si>
    <t>&gt; 1550</t>
    <phoneticPr fontId="18"/>
  </si>
  <si>
    <t>ssdB2_d2</t>
    <phoneticPr fontId="18"/>
  </si>
  <si>
    <t>Beam</t>
    <phoneticPr fontId="18"/>
  </si>
  <si>
    <t>E [MeV/u]</t>
    <phoneticPr fontId="18"/>
  </si>
  <si>
    <t>BeamWS</t>
    <phoneticPr fontId="18"/>
  </si>
  <si>
    <t>WS_header</t>
    <phoneticPr fontId="18"/>
  </si>
  <si>
    <t>Range</t>
    <phoneticPr fontId="18"/>
  </si>
  <si>
    <t>Anal.</t>
    <phoneticPr fontId="18"/>
  </si>
  <si>
    <t>ExpR</t>
    <phoneticPr fontId="18"/>
  </si>
  <si>
    <t>ssd Ecalib</t>
    <phoneticPr fontId="18"/>
  </si>
  <si>
    <t>ssdA1</t>
    <phoneticPr fontId="18"/>
  </si>
  <si>
    <t>ssdA1_Ea</t>
    <phoneticPr fontId="18"/>
  </si>
  <si>
    <t>MeV/ch</t>
    <phoneticPr fontId="18"/>
  </si>
  <si>
    <t>ssdA1_Eb</t>
    <phoneticPr fontId="18"/>
  </si>
  <si>
    <t>Zero [ch]</t>
    <phoneticPr fontId="18"/>
  </si>
  <si>
    <t>ssdA2</t>
    <phoneticPr fontId="18"/>
  </si>
  <si>
    <t>ssdA2_Ea</t>
    <phoneticPr fontId="18"/>
  </si>
  <si>
    <t>ssdA2_Eb</t>
    <phoneticPr fontId="18"/>
  </si>
  <si>
    <t>Zero [ch]</t>
    <phoneticPr fontId="18"/>
  </si>
  <si>
    <t>ssdB1</t>
    <phoneticPr fontId="18"/>
  </si>
  <si>
    <t>ssdB1_Ea</t>
    <phoneticPr fontId="18"/>
  </si>
  <si>
    <t>ssdB1_Eb</t>
    <phoneticPr fontId="18"/>
  </si>
  <si>
    <t>ssdB2</t>
    <phoneticPr fontId="18"/>
  </si>
  <si>
    <t>ssdB2_Ea</t>
    <phoneticPr fontId="18"/>
  </si>
  <si>
    <t>ssdB2_Eb</t>
    <phoneticPr fontId="18"/>
  </si>
  <si>
    <t>2017.03/14-17 Kr照射</t>
    <rPh sb="16" eb="18">
      <t>ショウシャ</t>
    </rPh>
    <phoneticPr fontId="18"/>
  </si>
  <si>
    <t>srim84Kr_</t>
    <phoneticPr fontId="18"/>
  </si>
  <si>
    <t>40Ar</t>
    <phoneticPr fontId="18"/>
  </si>
  <si>
    <t>84Kr</t>
    <phoneticPr fontId="18"/>
  </si>
  <si>
    <t>《本シートの参照パラメータ》</t>
    <rPh sb="1" eb="2">
      <t>ホン</t>
    </rPh>
    <rPh sb="6" eb="8">
      <t>サンショウ</t>
    </rPh>
    <phoneticPr fontId="18"/>
  </si>
  <si>
    <t>Mat</t>
    <phoneticPr fontId="18"/>
  </si>
  <si>
    <t>Air</t>
    <phoneticPr fontId="18"/>
  </si>
  <si>
    <t>Si試料表面からの深さ</t>
    <rPh sb="2" eb="4">
      <t>シリョウ</t>
    </rPh>
    <rPh sb="4" eb="6">
      <t>ヒョウメン</t>
    </rPh>
    <rPh sb="9" eb="10">
      <t>フカ</t>
    </rPh>
    <phoneticPr fontId="18"/>
  </si>
  <si>
    <t>深さ</t>
    <rPh sb="0" eb="1">
      <t>フカ</t>
    </rPh>
    <phoneticPr fontId="18"/>
  </si>
  <si>
    <t>角度</t>
    <rPh sb="0" eb="2">
      <t>カクド</t>
    </rPh>
    <phoneticPr fontId="18"/>
  </si>
  <si>
    <t>度</t>
    <rPh sb="0" eb="1">
      <t>ド</t>
    </rPh>
    <phoneticPr fontId="18"/>
  </si>
  <si>
    <t>換算深さ</t>
    <rPh sb="0" eb="2">
      <t>カンザン</t>
    </rPh>
    <rPh sb="2" eb="3">
      <t>フカ</t>
    </rPh>
    <phoneticPr fontId="18"/>
  </si>
  <si>
    <t>Air2</t>
    <phoneticPr fontId="18"/>
  </si>
  <si>
    <t>3/14平均値</t>
    <rPh sb="4" eb="6">
      <t>ヘイキン</t>
    </rPh>
    <rPh sb="6" eb="7">
      <t>チ</t>
    </rPh>
    <phoneticPr fontId="18"/>
  </si>
  <si>
    <t>LET</t>
    <phoneticPr fontId="18"/>
  </si>
  <si>
    <t>Ebm</t>
    <phoneticPr fontId="18"/>
  </si>
  <si>
    <t>適用</t>
    <rPh sb="0" eb="2">
      <t>テキヨウ</t>
    </rPh>
    <phoneticPr fontId="18"/>
  </si>
  <si>
    <t>ref)params</t>
    <phoneticPr fontId="18"/>
  </si>
  <si>
    <t>Gttl1</t>
    <phoneticPr fontId="18"/>
  </si>
  <si>
    <t>Gttl2</t>
    <phoneticPr fontId="18"/>
  </si>
  <si>
    <t>上流・組合せ</t>
    <rPh sb="0" eb="2">
      <t>ジョウリュウ</t>
    </rPh>
    <rPh sb="3" eb="4">
      <t>ク</t>
    </rPh>
    <rPh sb="4" eb="5">
      <t>ア</t>
    </rPh>
    <phoneticPr fontId="18"/>
  </si>
  <si>
    <t>試料表面で</t>
    <rPh sb="0" eb="2">
      <t>シリョウ</t>
    </rPh>
    <rPh sb="2" eb="4">
      <t>ヒョウメン</t>
    </rPh>
    <phoneticPr fontId="18"/>
  </si>
  <si>
    <t>試料深さ</t>
    <rPh sb="0" eb="2">
      <t>シリョウ</t>
    </rPh>
    <rPh sb="2" eb="3">
      <t>フカ</t>
    </rPh>
    <phoneticPr fontId="18"/>
  </si>
  <si>
    <t>WS_head</t>
    <phoneticPr fontId="18"/>
  </si>
  <si>
    <r>
      <rPr>
        <sz val="9"/>
        <color rgb="FFFF0000"/>
        <rFont val="ＭＳ Ｐゴシック"/>
        <family val="3"/>
        <charset val="128"/>
      </rPr>
      <t>Ebm</t>
    </r>
    <r>
      <rPr>
        <sz val="9"/>
        <color rgb="FF009900"/>
        <rFont val="ＭＳ Ｐゴシック"/>
        <family val="3"/>
        <charset val="128"/>
      </rPr>
      <t>から算出</t>
    </r>
    <rPh sb="5" eb="7">
      <t>サンシュツ</t>
    </rPh>
    <phoneticPr fontId="18"/>
  </si>
  <si>
    <t>EAir2</t>
    <phoneticPr fontId="18"/>
  </si>
  <si>
    <t>μm で</t>
    <phoneticPr fontId="18"/>
  </si>
  <si>
    <t>BeamA</t>
    <phoneticPr fontId="18"/>
  </si>
  <si>
    <t>上流・組み合わせ</t>
    <rPh sb="0" eb="2">
      <t>ジョウリュウ</t>
    </rPh>
    <rPh sb="3" eb="4">
      <t>ク</t>
    </rPh>
    <rPh sb="5" eb="6">
      <t>ア</t>
    </rPh>
    <phoneticPr fontId="18"/>
  </si>
  <si>
    <t>Th1</t>
    <phoneticPr fontId="18"/>
  </si>
  <si>
    <t>ＥＡｕ</t>
  </si>
  <si>
    <t>Ekap</t>
    <phoneticPr fontId="18"/>
  </si>
  <si>
    <t>EIC1</t>
    <phoneticPr fontId="18"/>
  </si>
  <si>
    <t>EPLmy</t>
    <phoneticPr fontId="18"/>
  </si>
  <si>
    <t>EPL</t>
    <phoneticPr fontId="18"/>
  </si>
  <si>
    <t>EAir1</t>
    <phoneticPr fontId="18"/>
  </si>
  <si>
    <t>E00</t>
    <phoneticPr fontId="18"/>
  </si>
  <si>
    <t>LET</t>
    <phoneticPr fontId="18"/>
  </si>
  <si>
    <t>Espl</t>
    <phoneticPr fontId="18"/>
  </si>
  <si>
    <t>Th0</t>
    <phoneticPr fontId="18"/>
  </si>
  <si>
    <t>MeV/u</t>
    <phoneticPr fontId="18"/>
  </si>
  <si>
    <t>Au</t>
    <phoneticPr fontId="18"/>
  </si>
  <si>
    <t>Kap</t>
    <phoneticPr fontId="18"/>
  </si>
  <si>
    <t>IC1</t>
    <phoneticPr fontId="18"/>
  </si>
  <si>
    <t>PLmy</t>
    <phoneticPr fontId="18"/>
  </si>
  <si>
    <t>PL</t>
    <phoneticPr fontId="18"/>
  </si>
  <si>
    <t>上流/下流誤差</t>
    <rPh sb="0" eb="2">
      <t>ジョウリュウ</t>
    </rPh>
    <rPh sb="3" eb="5">
      <t>カリュウ</t>
    </rPh>
    <rPh sb="5" eb="7">
      <t>ゴサ</t>
    </rPh>
    <phoneticPr fontId="18"/>
  </si>
  <si>
    <t>μm</t>
    <phoneticPr fontId="52"/>
  </si>
  <si>
    <t>MeV/u</t>
  </si>
  <si>
    <t>MeV/u</t>
    <phoneticPr fontId="18"/>
  </si>
  <si>
    <t>MeV</t>
    <phoneticPr fontId="18"/>
  </si>
  <si>
    <t>MeV/u</t>
    <phoneticPr fontId="18"/>
  </si>
  <si>
    <t>μm</t>
    <phoneticPr fontId="52"/>
  </si>
  <si>
    <t>公称値</t>
    <rPh sb="0" eb="2">
      <t>コウショウ</t>
    </rPh>
    <rPh sb="2" eb="3">
      <t>チ</t>
    </rPh>
    <phoneticPr fontId="18"/>
  </si>
  <si>
    <t>SRIM Fit W.S.name</t>
    <phoneticPr fontId="18"/>
  </si>
  <si>
    <t>○</t>
    <phoneticPr fontId="18"/>
  </si>
  <si>
    <t>EAir1:上流 =</t>
    <rPh sb="6" eb="8">
      <t>ジョウリュウ</t>
    </rPh>
    <phoneticPr fontId="18"/>
  </si>
  <si>
    <t>MeV/u　上流から計算</t>
    <rPh sb="6" eb="8">
      <t>ジョウリュウ</t>
    </rPh>
    <rPh sb="10" eb="12">
      <t>ケイサン</t>
    </rPh>
    <phoneticPr fontId="18"/>
  </si>
  <si>
    <t>Si</t>
    <phoneticPr fontId="18"/>
  </si>
  <si>
    <t>○</t>
    <phoneticPr fontId="18"/>
  </si>
  <si>
    <t>○</t>
    <phoneticPr fontId="18"/>
  </si>
  <si>
    <t>EAir1:下流 =</t>
    <rPh sb="6" eb="8">
      <t>カリュウ</t>
    </rPh>
    <phoneticPr fontId="18"/>
  </si>
  <si>
    <t>MeV/u　下流 ExpR実測から</t>
    <rPh sb="6" eb="8">
      <t>カリュウ</t>
    </rPh>
    <rPh sb="13" eb="15">
      <t>ジッソク</t>
    </rPh>
    <phoneticPr fontId="18"/>
  </si>
  <si>
    <t>○</t>
    <phoneticPr fontId="18"/>
  </si>
  <si>
    <t>比 上流/下流</t>
    <rPh sb="0" eb="1">
      <t>ヒ</t>
    </rPh>
    <rPh sb="2" eb="4">
      <t>ジョウリュウ</t>
    </rPh>
    <rPh sb="5" eb="7">
      <t>カリュウ</t>
    </rPh>
    <phoneticPr fontId="18"/>
  </si>
  <si>
    <t>Rng in Al(EAir1)</t>
    <phoneticPr fontId="18"/>
  </si>
  <si>
    <t>Mylar</t>
    <phoneticPr fontId="18"/>
  </si>
  <si>
    <t>上流 =</t>
    <rPh sb="0" eb="2">
      <t>ジョウリュウ</t>
    </rPh>
    <phoneticPr fontId="18"/>
  </si>
  <si>
    <t>下流 =</t>
    <rPh sb="0" eb="2">
      <t>カリュウ</t>
    </rPh>
    <phoneticPr fontId="18"/>
  </si>
  <si>
    <t>Kapton</t>
    <phoneticPr fontId="18"/>
  </si>
  <si>
    <t>上流 - 下流 =</t>
    <rPh sb="0" eb="2">
      <t>ジョウリュウ</t>
    </rPh>
    <rPh sb="5" eb="7">
      <t>カリュウ</t>
    </rPh>
    <phoneticPr fontId="18"/>
  </si>
  <si>
    <t>μm Al 相当Range差</t>
    <rPh sb="6" eb="8">
      <t>ソウトウ</t>
    </rPh>
    <rPh sb="13" eb="14">
      <t>サ</t>
    </rPh>
    <phoneticPr fontId="18"/>
  </si>
  <si>
    <t>EJ212</t>
    <phoneticPr fontId="18"/>
  </si>
  <si>
    <t xml:space="preserve">ExpRcalc </t>
    <phoneticPr fontId="18"/>
  </si>
  <si>
    <t>RinAl(Ebm)=</t>
  </si>
  <si>
    <t>Edeg直後で</t>
    <rPh sb="4" eb="6">
      <t>チョクゴ</t>
    </rPh>
    <phoneticPr fontId="18"/>
  </si>
  <si>
    <t>70AMeV</t>
    <phoneticPr fontId="18"/>
  </si>
  <si>
    <t>(全sort済)</t>
    <rPh sb="1" eb="2">
      <t>ゼン</t>
    </rPh>
    <rPh sb="6" eb="7">
      <t>スミ</t>
    </rPh>
    <phoneticPr fontId="18"/>
  </si>
  <si>
    <t>ED</t>
    <phoneticPr fontId="52"/>
  </si>
  <si>
    <r>
      <rPr>
        <sz val="9"/>
        <color rgb="FFFF0000"/>
        <rFont val="ＭＳ Ｐゴシック"/>
        <family val="3"/>
        <charset val="128"/>
      </rPr>
      <t>ExR</t>
    </r>
    <r>
      <rPr>
        <sz val="9"/>
        <color rgb="FF009900"/>
        <rFont val="ＭＳ Ｐゴシック"/>
        <family val="3"/>
        <charset val="128"/>
      </rPr>
      <t>-ED</t>
    </r>
    <phoneticPr fontId="18"/>
  </si>
  <si>
    <t>μm で</t>
    <phoneticPr fontId="18"/>
  </si>
  <si>
    <t>70AMeV- 4%</t>
    <phoneticPr fontId="18"/>
  </si>
  <si>
    <t>Al-Edeg 組合せ (Ptn文字)</t>
    <rPh sb="8" eb="10">
      <t>クミアワ</t>
    </rPh>
    <rPh sb="16" eb="18">
      <t>モジ</t>
    </rPh>
    <phoneticPr fontId="18"/>
  </si>
  <si>
    <t>⊿Th</t>
  </si>
  <si>
    <t>Th1</t>
    <phoneticPr fontId="18"/>
  </si>
  <si>
    <t>EPLmy</t>
    <phoneticPr fontId="18"/>
  </si>
  <si>
    <t>EPL</t>
    <phoneticPr fontId="18"/>
  </si>
  <si>
    <t>EAir1</t>
    <phoneticPr fontId="18"/>
  </si>
  <si>
    <t>EDstr</t>
    <phoneticPr fontId="18"/>
  </si>
  <si>
    <t>in Si</t>
    <phoneticPr fontId="18"/>
  </si>
  <si>
    <t>Beam</t>
    <phoneticPr fontId="18"/>
  </si>
  <si>
    <t>A</t>
    <phoneticPr fontId="18"/>
  </si>
  <si>
    <t>A</t>
    <phoneticPr fontId="18"/>
  </si>
  <si>
    <t>A</t>
    <phoneticPr fontId="18"/>
  </si>
  <si>
    <t>ref)params</t>
    <phoneticPr fontId="18"/>
  </si>
  <si>
    <t>今回の予定値</t>
    <rPh sb="0" eb="2">
      <t>コンカイ</t>
    </rPh>
    <rPh sb="3" eb="5">
      <t>ヨテイ</t>
    </rPh>
    <rPh sb="5" eb="6">
      <t>チ</t>
    </rPh>
    <phoneticPr fontId="18"/>
  </si>
  <si>
    <t>A</t>
    <phoneticPr fontId="18"/>
  </si>
  <si>
    <t>hPa</t>
    <phoneticPr fontId="18"/>
  </si>
  <si>
    <t>A</t>
    <phoneticPr fontId="18"/>
  </si>
  <si>
    <t>IC測定で求めた</t>
    <rPh sb="2" eb="4">
      <t>ソクテイ</t>
    </rPh>
    <rPh sb="5" eb="6">
      <t>モト</t>
    </rPh>
    <phoneticPr fontId="18"/>
  </si>
  <si>
    <t>ExpR</t>
    <phoneticPr fontId="18"/>
  </si>
  <si>
    <t>3/14実験値</t>
    <rPh sb="4" eb="6">
      <t>ジッケン</t>
    </rPh>
    <rPh sb="6" eb="7">
      <t>チ</t>
    </rPh>
    <phoneticPr fontId="18"/>
  </si>
  <si>
    <t>A</t>
    <phoneticPr fontId="18"/>
  </si>
  <si>
    <t>μm</t>
    <phoneticPr fontId="18"/>
  </si>
  <si>
    <t>μm</t>
    <phoneticPr fontId="18"/>
  </si>
  <si>
    <t>A</t>
    <phoneticPr fontId="18"/>
  </si>
  <si>
    <t>A</t>
    <phoneticPr fontId="18"/>
  </si>
  <si>
    <t>A</t>
    <phoneticPr fontId="18"/>
  </si>
  <si>
    <t>A</t>
    <phoneticPr fontId="18"/>
  </si>
  <si>
    <t>B</t>
    <phoneticPr fontId="18"/>
  </si>
  <si>
    <t>B</t>
    <phoneticPr fontId="18"/>
  </si>
  <si>
    <t>B</t>
    <phoneticPr fontId="18"/>
  </si>
  <si>
    <t>B</t>
    <phoneticPr fontId="18"/>
  </si>
  <si>
    <t>Rng</t>
    <phoneticPr fontId="18"/>
  </si>
  <si>
    <t>この値が下表と同じになるように、ExpRをメノコでふる。</t>
    <rPh sb="2" eb="3">
      <t>アタイ</t>
    </rPh>
    <rPh sb="4" eb="6">
      <t>カヒョウ</t>
    </rPh>
    <rPh sb="7" eb="8">
      <t>オナ</t>
    </rPh>
    <phoneticPr fontId="18"/>
  </si>
  <si>
    <t>Air2通過後</t>
    <rPh sb="4" eb="6">
      <t>ツウカ</t>
    </rPh>
    <rPh sb="6" eb="7">
      <t>ゴ</t>
    </rPh>
    <phoneticPr fontId="18"/>
  </si>
  <si>
    <t>EDeg 設定　一覧表</t>
    <rPh sb="5" eb="7">
      <t>セッテイ</t>
    </rPh>
    <rPh sb="8" eb="10">
      <t>イチラン</t>
    </rPh>
    <rPh sb="10" eb="11">
      <t>ヒョウ</t>
    </rPh>
    <phoneticPr fontId="18"/>
  </si>
  <si>
    <t>このシートは、E5Aexp.xlam のインストールも必要です。</t>
    <rPh sb="27" eb="29">
      <t>ヒツヨウ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</si>
</sst>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0"/>
    <numFmt numFmtId="177" formatCode="0.000"/>
    <numFmt numFmtId="178" formatCode="0.0"/>
    <numFmt numFmtId="179" formatCode="0.0000_);[Red]\(0.0000\)"/>
  </numFmts>
  <fonts count="6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  <charset val="204"/>
    </font>
    <font>
      <sz val="10"/>
      <name val="MS Sans Serif"/>
      <family val="2"/>
    </font>
    <font>
      <sz val="10"/>
      <name val="Geneva"/>
      <family val="2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16"/>
      <color theme="1"/>
      <name val="ＭＳ Ｐゴシック"/>
      <family val="3"/>
      <charset val="128"/>
      <scheme val="minor"/>
    </font>
    <font>
      <sz val="10"/>
      <name val="細明朝体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FF"/>
      <name val="ＭＳ Ｐゴシック"/>
      <family val="3"/>
      <charset val="128"/>
      <scheme val="minor"/>
    </font>
    <font>
      <b/>
      <sz val="11"/>
      <color rgb="FFFF00F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sz val="11"/>
      <color rgb="FF9900FF"/>
      <name val="ＭＳ Ｐゴシック"/>
      <family val="3"/>
      <charset val="128"/>
      <scheme val="minor"/>
    </font>
    <font>
      <sz val="9"/>
      <color rgb="FF009900"/>
      <name val="ＭＳ Ｐゴシック"/>
      <family val="3"/>
      <charset val="128"/>
      <scheme val="minor"/>
    </font>
    <font>
      <sz val="12"/>
      <name val="Osaka"/>
      <family val="3"/>
      <charset val="128"/>
    </font>
    <font>
      <b/>
      <sz val="9"/>
      <color rgb="FF009900"/>
      <name val="ＭＳ Ｐゴシック"/>
      <family val="3"/>
      <charset val="128"/>
      <scheme val="minor"/>
    </font>
    <font>
      <sz val="14"/>
      <color rgb="FF0000FF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1"/>
      <color rgb="FF99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6600FF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i/>
      <sz val="11"/>
      <color theme="1" tint="0.499984740745262"/>
      <name val="ＭＳ Ｐゴシック"/>
      <family val="3"/>
      <charset val="128"/>
      <scheme val="minor"/>
    </font>
    <font>
      <b/>
      <sz val="16"/>
      <color rgb="FFC0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i/>
      <sz val="9"/>
      <color rgb="FFFF00FF"/>
      <name val="ＭＳ Ｐゴシック"/>
      <family val="3"/>
      <charset val="128"/>
      <scheme val="minor"/>
    </font>
    <font>
      <i/>
      <sz val="11"/>
      <color rgb="FFFF00FF"/>
      <name val="ＭＳ Ｐゴシック"/>
      <family val="3"/>
      <charset val="128"/>
      <scheme val="minor"/>
    </font>
    <font>
      <sz val="11"/>
      <color rgb="FF6600FF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rgb="FFC00000"/>
      <name val="ＭＳ Ｐゴシック"/>
      <family val="3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i/>
      <sz val="10"/>
      <color rgb="FFFF00FF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0099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i/>
      <sz val="8"/>
      <color theme="1" tint="0.499984740745262"/>
      <name val="ＭＳ Ｐゴシック"/>
      <family val="3"/>
      <charset val="128"/>
      <scheme val="minor"/>
    </font>
    <font>
      <i/>
      <sz val="8"/>
      <color theme="1" tint="0.499984740745262"/>
      <name val="ＭＳ Ｐゴシック"/>
      <family val="3"/>
      <charset val="128"/>
    </font>
    <font>
      <sz val="11"/>
      <color rgb="FF009900"/>
      <name val="ＭＳ Ｐゴシック"/>
      <family val="3"/>
      <charset val="128"/>
    </font>
    <font>
      <b/>
      <i/>
      <sz val="8"/>
      <color theme="1" tint="0.499984740745262"/>
      <name val="ＭＳ Ｐゴシック"/>
      <family val="3"/>
      <charset val="128"/>
      <scheme val="minor"/>
    </font>
    <font>
      <sz val="11"/>
      <color theme="6" tint="-0.249977111117893"/>
      <name val="ＭＳ Ｐゴシック"/>
      <family val="3"/>
      <charset val="128"/>
    </font>
    <font>
      <b/>
      <sz val="11"/>
      <color rgb="FF009900"/>
      <name val="ＭＳ Ｐゴシック"/>
      <family val="3"/>
      <charset val="128"/>
    </font>
    <font>
      <i/>
      <sz val="9"/>
      <color theme="1" tint="0.499984740745262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6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93">
    <xf numFmtId="0" fontId="0" fillId="0" borderId="0">
      <alignment vertical="center"/>
    </xf>
    <xf numFmtId="0" fontId="13" fillId="0" borderId="0"/>
    <xf numFmtId="0" fontId="16" fillId="0" borderId="0">
      <alignment vertical="center"/>
    </xf>
    <xf numFmtId="0" fontId="12" fillId="0" borderId="0"/>
    <xf numFmtId="0" fontId="16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1" fillId="0" borderId="0"/>
    <xf numFmtId="0" fontId="9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27" fillId="0" borderId="0"/>
    <xf numFmtId="0" fontId="28" fillId="0" borderId="0">
      <alignment vertical="center"/>
    </xf>
    <xf numFmtId="0" fontId="2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35" fillId="0" borderId="0"/>
    <xf numFmtId="38" fontId="35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28" fillId="0" borderId="0" applyFont="0" applyFill="0" applyBorder="0" applyAlignment="0" applyProtection="0">
      <alignment vertical="center"/>
    </xf>
  </cellStyleXfs>
  <cellXfs count="341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178" fontId="25" fillId="0" borderId="0" xfId="0" applyNumberFormat="1" applyFont="1" applyFill="1" applyBorder="1">
      <alignment vertical="center"/>
    </xf>
    <xf numFmtId="0" fontId="0" fillId="0" borderId="0" xfId="0" applyBorder="1" applyAlignment="1">
      <alignment horizontal="right" vertical="center"/>
    </xf>
    <xf numFmtId="0" fontId="25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178" fontId="23" fillId="3" borderId="6" xfId="0" applyNumberFormat="1" applyFont="1" applyFill="1" applyBorder="1">
      <alignment vertical="center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2" fontId="22" fillId="0" borderId="0" xfId="0" applyNumberFormat="1" applyFont="1">
      <alignment vertical="center"/>
    </xf>
    <xf numFmtId="2" fontId="22" fillId="0" borderId="0" xfId="0" applyNumberFormat="1" applyFont="1" applyFill="1">
      <alignment vertical="center"/>
    </xf>
    <xf numFmtId="0" fontId="0" fillId="0" borderId="9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0" fillId="3" borderId="3" xfId="0" applyFill="1" applyBorder="1" applyAlignment="1">
      <alignment horizontal="center" vertical="center"/>
    </xf>
    <xf numFmtId="0" fontId="33" fillId="3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1" fontId="0" fillId="0" borderId="6" xfId="0" applyNumberFormat="1" applyFont="1" applyFill="1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1" fontId="0" fillId="0" borderId="0" xfId="0" applyNumberFormat="1" applyFont="1" applyFill="1" applyBorder="1">
      <alignment vertical="center"/>
    </xf>
    <xf numFmtId="2" fontId="25" fillId="0" borderId="0" xfId="0" applyNumberFormat="1" applyFont="1" applyFill="1" applyBorder="1">
      <alignment vertical="center"/>
    </xf>
    <xf numFmtId="0" fontId="36" fillId="0" borderId="0" xfId="0" applyFont="1">
      <alignment vertical="center"/>
    </xf>
    <xf numFmtId="0" fontId="31" fillId="0" borderId="0" xfId="0" applyFont="1">
      <alignment vertical="center"/>
    </xf>
    <xf numFmtId="0" fontId="34" fillId="0" borderId="0" xfId="0" applyFont="1">
      <alignment vertical="center"/>
    </xf>
    <xf numFmtId="0" fontId="37" fillId="0" borderId="0" xfId="0" applyFont="1">
      <alignment vertical="center"/>
    </xf>
    <xf numFmtId="0" fontId="30" fillId="0" borderId="0" xfId="0" applyFont="1">
      <alignment vertical="center"/>
    </xf>
    <xf numFmtId="2" fontId="23" fillId="3" borderId="6" xfId="0" applyNumberFormat="1" applyFont="1" applyFill="1" applyBorder="1">
      <alignment vertical="center"/>
    </xf>
    <xf numFmtId="0" fontId="23" fillId="0" borderId="10" xfId="0" applyFont="1" applyBorder="1" applyAlignment="1">
      <alignment horizontal="right" vertical="center"/>
    </xf>
    <xf numFmtId="0" fontId="39" fillId="0" borderId="8" xfId="0" applyFont="1" applyBorder="1">
      <alignment vertical="center"/>
    </xf>
    <xf numFmtId="0" fontId="36" fillId="0" borderId="0" xfId="0" applyFont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0" borderId="10" xfId="0" applyFont="1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2" fontId="36" fillId="0" borderId="0" xfId="0" applyNumberFormat="1" applyFont="1">
      <alignment vertical="center"/>
    </xf>
    <xf numFmtId="2" fontId="0" fillId="0" borderId="5" xfId="0" applyNumberFormat="1" applyFont="1" applyFill="1" applyBorder="1">
      <alignment vertical="center"/>
    </xf>
    <xf numFmtId="0" fontId="40" fillId="0" borderId="1" xfId="0" applyFont="1" applyBorder="1" applyAlignment="1">
      <alignment horizontal="right" vertical="center"/>
    </xf>
    <xf numFmtId="176" fontId="23" fillId="0" borderId="0" xfId="0" applyNumberFormat="1" applyFont="1" applyBorder="1">
      <alignment vertical="center"/>
    </xf>
    <xf numFmtId="176" fontId="41" fillId="0" borderId="5" xfId="0" applyNumberFormat="1" applyFont="1" applyBorder="1">
      <alignment vertical="center"/>
    </xf>
    <xf numFmtId="2" fontId="0" fillId="0" borderId="5" xfId="0" applyNumberFormat="1" applyFont="1" applyFill="1" applyBorder="1" applyAlignment="1">
      <alignment horizontal="right" vertical="center"/>
    </xf>
    <xf numFmtId="2" fontId="23" fillId="0" borderId="0" xfId="0" applyNumberFormat="1" applyFont="1" applyBorder="1">
      <alignment vertical="center"/>
    </xf>
    <xf numFmtId="2" fontId="39" fillId="0" borderId="8" xfId="0" applyNumberFormat="1" applyFont="1" applyBorder="1">
      <alignment vertical="center"/>
    </xf>
    <xf numFmtId="0" fontId="0" fillId="0" borderId="11" xfId="0" applyFont="1" applyFill="1" applyBorder="1">
      <alignment vertical="center"/>
    </xf>
    <xf numFmtId="1" fontId="36" fillId="0" borderId="0" xfId="0" applyNumberFormat="1" applyFont="1">
      <alignment vertical="center"/>
    </xf>
    <xf numFmtId="0" fontId="15" fillId="5" borderId="1" xfId="0" applyFont="1" applyFill="1" applyBorder="1" applyAlignment="1">
      <alignment horizontal="center" vertical="center"/>
    </xf>
    <xf numFmtId="1" fontId="17" fillId="0" borderId="5" xfId="0" applyNumberFormat="1" applyFont="1" applyFill="1" applyBorder="1" applyAlignment="1">
      <alignment horizontal="right" vertical="center"/>
    </xf>
    <xf numFmtId="1" fontId="22" fillId="0" borderId="0" xfId="0" applyNumberFormat="1" applyFont="1" applyFill="1">
      <alignment vertical="center"/>
    </xf>
    <xf numFmtId="2" fontId="17" fillId="0" borderId="5" xfId="0" applyNumberFormat="1" applyFont="1" applyFill="1" applyBorder="1" applyAlignment="1">
      <alignment horizontal="right" vertical="center"/>
    </xf>
    <xf numFmtId="0" fontId="40" fillId="0" borderId="9" xfId="0" applyFont="1" applyBorder="1" applyAlignment="1">
      <alignment horizontal="right" vertical="center"/>
    </xf>
    <xf numFmtId="176" fontId="23" fillId="0" borderId="3" xfId="0" applyNumberFormat="1" applyFont="1" applyBorder="1">
      <alignment vertical="center"/>
    </xf>
    <xf numFmtId="176" fontId="41" fillId="0" borderId="4" xfId="0" applyNumberFormat="1" applyFont="1" applyBorder="1">
      <alignment vertical="center"/>
    </xf>
    <xf numFmtId="0" fontId="40" fillId="0" borderId="10" xfId="0" applyFont="1" applyBorder="1" applyAlignment="1">
      <alignment horizontal="right" vertical="center"/>
    </xf>
    <xf numFmtId="2" fontId="23" fillId="0" borderId="6" xfId="0" applyNumberFormat="1" applyFont="1" applyBorder="1">
      <alignment vertical="center"/>
    </xf>
    <xf numFmtId="0" fontId="15" fillId="5" borderId="10" xfId="0" applyFont="1" applyFill="1" applyBorder="1" applyAlignment="1">
      <alignment horizontal="center" vertical="center"/>
    </xf>
    <xf numFmtId="1" fontId="17" fillId="0" borderId="8" xfId="0" applyNumberFormat="1" applyFont="1" applyFill="1" applyBorder="1" applyAlignment="1">
      <alignment horizontal="right" vertical="center"/>
    </xf>
    <xf numFmtId="0" fontId="0" fillId="5" borderId="9" xfId="0" applyFill="1" applyBorder="1" applyAlignment="1">
      <alignment horizontal="left" vertical="center"/>
    </xf>
    <xf numFmtId="178" fontId="25" fillId="0" borderId="3" xfId="0" applyNumberFormat="1" applyFont="1" applyFill="1" applyBorder="1">
      <alignment vertical="center"/>
    </xf>
    <xf numFmtId="0" fontId="23" fillId="5" borderId="1" xfId="0" applyFont="1" applyFill="1" applyBorder="1" applyAlignment="1">
      <alignment horizontal="right" vertical="center"/>
    </xf>
    <xf numFmtId="178" fontId="26" fillId="0" borderId="0" xfId="0" applyNumberFormat="1" applyFont="1" applyFill="1" applyBorder="1">
      <alignment vertical="center"/>
    </xf>
    <xf numFmtId="0" fontId="0" fillId="0" borderId="11" xfId="0" applyBorder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178" fontId="25" fillId="0" borderId="0" xfId="0" applyNumberFormat="1" applyFont="1" applyBorder="1">
      <alignment vertical="center"/>
    </xf>
    <xf numFmtId="0" fontId="38" fillId="0" borderId="10" xfId="0" applyFont="1" applyBorder="1" applyAlignment="1">
      <alignment horizontal="right" vertical="center"/>
    </xf>
    <xf numFmtId="177" fontId="23" fillId="0" borderId="6" xfId="0" applyNumberFormat="1" applyFont="1" applyBorder="1">
      <alignment vertical="center"/>
    </xf>
    <xf numFmtId="0" fontId="0" fillId="0" borderId="0" xfId="0" applyFont="1" applyAlignment="1">
      <alignment horizontal="right" vertical="center"/>
    </xf>
    <xf numFmtId="2" fontId="0" fillId="0" borderId="8" xfId="0" applyNumberFormat="1" applyBorder="1">
      <alignment vertical="center"/>
    </xf>
    <xf numFmtId="0" fontId="0" fillId="2" borderId="0" xfId="0" applyFill="1">
      <alignment vertical="center"/>
    </xf>
    <xf numFmtId="0" fontId="20" fillId="2" borderId="0" xfId="0" applyFont="1" applyFill="1" applyBorder="1" applyAlignment="1">
      <alignment horizontal="left"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32" fillId="0" borderId="0" xfId="0" applyFont="1">
      <alignment vertical="center"/>
    </xf>
    <xf numFmtId="0" fontId="25" fillId="0" borderId="0" xfId="0" applyFont="1">
      <alignment vertical="center"/>
    </xf>
    <xf numFmtId="0" fontId="0" fillId="0" borderId="9" xfId="0" applyFont="1" applyFill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0" fontId="0" fillId="0" borderId="11" xfId="0" applyFill="1" applyBorder="1" applyAlignment="1">
      <alignment horizontal="right" vertical="center"/>
    </xf>
    <xf numFmtId="0" fontId="26" fillId="0" borderId="12" xfId="0" applyFont="1" applyFill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0" fontId="45" fillId="0" borderId="0" xfId="0" applyFont="1">
      <alignment vertical="center"/>
    </xf>
    <xf numFmtId="0" fontId="0" fillId="0" borderId="5" xfId="0" applyFon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15" fillId="0" borderId="3" xfId="0" applyFont="1" applyBorder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2" fontId="26" fillId="0" borderId="0" xfId="0" applyNumberFormat="1" applyFont="1">
      <alignment vertical="center"/>
    </xf>
    <xf numFmtId="0" fontId="0" fillId="0" borderId="0" xfId="0" applyFont="1" applyFill="1" applyBorder="1" applyAlignment="1">
      <alignment horizontal="left" vertical="center"/>
    </xf>
    <xf numFmtId="178" fontId="46" fillId="0" borderId="0" xfId="0" applyNumberFormat="1" applyFont="1">
      <alignment vertical="center"/>
    </xf>
    <xf numFmtId="0" fontId="48" fillId="0" borderId="0" xfId="0" applyFont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4" xfId="0" applyFont="1" applyBorder="1" applyAlignment="1">
      <alignment horizontal="left" vertical="center"/>
    </xf>
    <xf numFmtId="0" fontId="26" fillId="0" borderId="0" xfId="0" applyFont="1" applyBorder="1">
      <alignment vertical="center"/>
    </xf>
    <xf numFmtId="0" fontId="26" fillId="0" borderId="6" xfId="0" applyFont="1" applyBorder="1">
      <alignment vertical="center"/>
    </xf>
    <xf numFmtId="0" fontId="0" fillId="0" borderId="15" xfId="0" applyFont="1" applyFill="1" applyBorder="1" applyAlignment="1">
      <alignment horizontal="center" vertical="center"/>
    </xf>
    <xf numFmtId="178" fontId="26" fillId="0" borderId="0" xfId="0" applyNumberFormat="1" applyFont="1">
      <alignment vertical="center"/>
    </xf>
    <xf numFmtId="0" fontId="22" fillId="0" borderId="5" xfId="0" applyFont="1" applyBorder="1">
      <alignment vertical="center"/>
    </xf>
    <xf numFmtId="178" fontId="23" fillId="2" borderId="6" xfId="0" applyNumberFormat="1" applyFont="1" applyFill="1" applyBorder="1">
      <alignment vertical="center"/>
    </xf>
    <xf numFmtId="0" fontId="22" fillId="0" borderId="8" xfId="0" applyFont="1" applyBorder="1">
      <alignment vertical="center"/>
    </xf>
    <xf numFmtId="178" fontId="41" fillId="0" borderId="3" xfId="0" applyNumberFormat="1" applyFont="1" applyFill="1" applyBorder="1">
      <alignment vertical="center"/>
    </xf>
    <xf numFmtId="178" fontId="41" fillId="0" borderId="6" xfId="0" applyNumberFormat="1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50" fillId="0" borderId="0" xfId="0" applyFont="1">
      <alignment vertical="center"/>
    </xf>
    <xf numFmtId="0" fontId="50" fillId="0" borderId="0" xfId="0" quotePrefix="1" applyFont="1">
      <alignment vertical="center"/>
    </xf>
    <xf numFmtId="0" fontId="23" fillId="0" borderId="6" xfId="0" applyFont="1" applyBorder="1">
      <alignment vertical="center"/>
    </xf>
    <xf numFmtId="0" fontId="50" fillId="0" borderId="0" xfId="0" quotePrefix="1" applyFont="1" applyAlignment="1">
      <alignment horizontal="right" vertical="center"/>
    </xf>
    <xf numFmtId="178" fontId="23" fillId="0" borderId="0" xfId="0" applyNumberFormat="1" applyFont="1">
      <alignment vertical="center"/>
    </xf>
    <xf numFmtId="0" fontId="50" fillId="0" borderId="0" xfId="0" applyFont="1" applyAlignment="1">
      <alignment horizontal="right" vertical="center"/>
    </xf>
    <xf numFmtId="178" fontId="25" fillId="0" borderId="0" xfId="0" applyNumberFormat="1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22" fillId="2" borderId="0" xfId="0" applyFont="1" applyFill="1">
      <alignment vertical="center"/>
    </xf>
    <xf numFmtId="0" fontId="42" fillId="2" borderId="0" xfId="0" quotePrefix="1" applyNumberFormat="1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/>
    </xf>
    <xf numFmtId="0" fontId="0" fillId="0" borderId="4" xfId="0" applyFill="1" applyBorder="1">
      <alignment vertical="center"/>
    </xf>
    <xf numFmtId="0" fontId="22" fillId="0" borderId="0" xfId="0" applyFon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5" xfId="0" applyFont="1" applyFill="1" applyBorder="1">
      <alignment vertical="center"/>
    </xf>
    <xf numFmtId="0" fontId="0" fillId="0" borderId="10" xfId="0" applyFill="1" applyBorder="1">
      <alignment vertical="center"/>
    </xf>
    <xf numFmtId="2" fontId="26" fillId="0" borderId="6" xfId="0" applyNumberFormat="1" applyFont="1" applyBorder="1">
      <alignment vertical="center"/>
    </xf>
    <xf numFmtId="0" fontId="22" fillId="0" borderId="0" xfId="0" applyFont="1" applyAlignment="1">
      <alignment horizontal="right"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47" fillId="0" borderId="1" xfId="0" applyFont="1" applyFill="1" applyBorder="1" applyAlignment="1">
      <alignment horizontal="center" vertical="center"/>
    </xf>
    <xf numFmtId="0" fontId="0" fillId="0" borderId="0" xfId="0" quotePrefix="1" applyFont="1" applyFill="1" applyBorder="1" applyAlignment="1">
      <alignment horizontal="left" vertical="center"/>
    </xf>
    <xf numFmtId="0" fontId="53" fillId="0" borderId="0" xfId="0" applyFont="1">
      <alignment vertical="center"/>
    </xf>
    <xf numFmtId="0" fontId="47" fillId="0" borderId="1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center" vertical="center"/>
    </xf>
    <xf numFmtId="0" fontId="54" fillId="0" borderId="13" xfId="0" applyFont="1" applyFill="1" applyBorder="1" applyAlignment="1">
      <alignment horizontal="left" vertical="center"/>
    </xf>
    <xf numFmtId="178" fontId="22" fillId="0" borderId="0" xfId="0" applyNumberFormat="1" applyFont="1" applyBorder="1">
      <alignment vertical="center"/>
    </xf>
    <xf numFmtId="0" fontId="0" fillId="0" borderId="0" xfId="0" applyFill="1" applyBorder="1" applyAlignment="1">
      <alignment horizontal="left" vertical="center"/>
    </xf>
    <xf numFmtId="0" fontId="15" fillId="3" borderId="1" xfId="0" applyFont="1" applyFill="1" applyBorder="1" applyAlignment="1">
      <alignment horizontal="right" vertical="center"/>
    </xf>
    <xf numFmtId="178" fontId="26" fillId="3" borderId="0" xfId="0" applyNumberFormat="1" applyFont="1" applyFill="1" applyBorder="1">
      <alignment vertical="center"/>
    </xf>
    <xf numFmtId="178" fontId="0" fillId="0" borderId="5" xfId="0" applyNumberFormat="1" applyBorder="1">
      <alignment vertical="center"/>
    </xf>
    <xf numFmtId="0" fontId="15" fillId="6" borderId="10" xfId="0" applyFont="1" applyFill="1" applyBorder="1" applyAlignment="1">
      <alignment horizontal="right" vertical="center"/>
    </xf>
    <xf numFmtId="178" fontId="26" fillId="6" borderId="6" xfId="0" applyNumberFormat="1" applyFont="1" applyFill="1" applyBorder="1">
      <alignment vertical="center"/>
    </xf>
    <xf numFmtId="178" fontId="0" fillId="0" borderId="8" xfId="0" applyNumberFormat="1" applyBorder="1">
      <alignment vertical="center"/>
    </xf>
    <xf numFmtId="0" fontId="33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0" fontId="49" fillId="0" borderId="0" xfId="0" applyFont="1" applyBorder="1" applyAlignment="1">
      <alignment horizontal="center" vertical="center"/>
    </xf>
    <xf numFmtId="178" fontId="26" fillId="0" borderId="3" xfId="0" applyNumberFormat="1" applyFont="1" applyFill="1" applyBorder="1">
      <alignment vertical="center"/>
    </xf>
    <xf numFmtId="0" fontId="0" fillId="0" borderId="15" xfId="0" applyFont="1" applyFill="1" applyBorder="1" applyAlignment="1">
      <alignment horizontal="left" vertical="center"/>
    </xf>
    <xf numFmtId="178" fontId="25" fillId="0" borderId="6" xfId="0" applyNumberFormat="1" applyFont="1" applyFill="1" applyBorder="1">
      <alignment vertical="center"/>
    </xf>
    <xf numFmtId="178" fontId="26" fillId="0" borderId="6" xfId="0" applyNumberFormat="1" applyFont="1" applyBorder="1">
      <alignment vertical="center"/>
    </xf>
    <xf numFmtId="0" fontId="0" fillId="0" borderId="3" xfId="0" applyBorder="1">
      <alignment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7" fillId="2" borderId="0" xfId="0" applyFont="1" applyFill="1">
      <alignment vertical="center"/>
    </xf>
    <xf numFmtId="0" fontId="55" fillId="0" borderId="0" xfId="0" applyFont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54" fillId="0" borderId="4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178" fontId="25" fillId="0" borderId="1" xfId="0" applyNumberFormat="1" applyFont="1" applyFill="1" applyBorder="1">
      <alignment vertical="center"/>
    </xf>
    <xf numFmtId="0" fontId="0" fillId="0" borderId="10" xfId="0" applyFont="1" applyFill="1" applyBorder="1" applyAlignment="1">
      <alignment horizontal="right" vertical="center"/>
    </xf>
    <xf numFmtId="178" fontId="25" fillId="0" borderId="10" xfId="0" applyNumberFormat="1" applyFont="1" applyFill="1" applyBorder="1">
      <alignment vertical="center"/>
    </xf>
    <xf numFmtId="0" fontId="43" fillId="0" borderId="0" xfId="0" applyFont="1" applyFill="1">
      <alignment vertical="center"/>
    </xf>
    <xf numFmtId="11" fontId="0" fillId="0" borderId="0" xfId="0" quotePrefix="1" applyNumberFormat="1" applyAlignment="1"/>
    <xf numFmtId="0" fontId="0" fillId="2" borderId="0" xfId="0" quotePrefix="1" applyNumberFormat="1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178" fontId="23" fillId="0" borderId="0" xfId="0" applyNumberFormat="1" applyFont="1" applyFill="1" applyBorder="1">
      <alignment vertical="center"/>
    </xf>
    <xf numFmtId="0" fontId="15" fillId="0" borderId="2" xfId="0" applyFont="1" applyBorder="1">
      <alignment vertical="center"/>
    </xf>
    <xf numFmtId="0" fontId="15" fillId="0" borderId="2" xfId="0" applyFont="1" applyFill="1" applyBorder="1">
      <alignment vertical="center"/>
    </xf>
    <xf numFmtId="0" fontId="0" fillId="3" borderId="3" xfId="0" applyFont="1" applyFill="1" applyBorder="1">
      <alignment vertical="center"/>
    </xf>
    <xf numFmtId="0" fontId="15" fillId="3" borderId="2" xfId="0" quotePrefix="1" applyFont="1" applyFill="1" applyBorder="1">
      <alignment vertical="center"/>
    </xf>
    <xf numFmtId="0" fontId="0" fillId="3" borderId="3" xfId="0" quotePrefix="1" applyFont="1" applyFill="1" applyBorder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57" fillId="0" borderId="14" xfId="0" applyFont="1" applyBorder="1" applyAlignment="1">
      <alignment horizontal="left" vertical="center"/>
    </xf>
    <xf numFmtId="0" fontId="57" fillId="0" borderId="0" xfId="0" applyFont="1" applyBorder="1" applyAlignment="1">
      <alignment horizontal="center" vertical="center"/>
    </xf>
    <xf numFmtId="0" fontId="22" fillId="0" borderId="14" xfId="0" applyFont="1" applyFill="1" applyBorder="1">
      <alignment vertical="center"/>
    </xf>
    <xf numFmtId="0" fontId="0" fillId="0" borderId="5" xfId="0" applyFill="1" applyBorder="1">
      <alignment vertical="center"/>
    </xf>
    <xf numFmtId="178" fontId="15" fillId="3" borderId="14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2" fontId="0" fillId="0" borderId="3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53" fillId="0" borderId="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5" borderId="7" xfId="0" applyNumberFormat="1" applyFont="1" applyFill="1" applyBorder="1" applyAlignment="1">
      <alignment horizontal="left" vertical="center"/>
    </xf>
    <xf numFmtId="0" fontId="22" fillId="5" borderId="6" xfId="0" applyNumberFormat="1" applyFont="1" applyFill="1" applyBorder="1" applyAlignment="1">
      <alignment horizontal="left" vertical="center"/>
    </xf>
    <xf numFmtId="0" fontId="22" fillId="5" borderId="6" xfId="0" quotePrefix="1" applyNumberFormat="1" applyFont="1" applyFill="1" applyBorder="1" applyAlignment="1">
      <alignment horizontal="left" vertical="center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0" fillId="5" borderId="7" xfId="0" applyFill="1" applyBorder="1">
      <alignment vertical="center"/>
    </xf>
    <xf numFmtId="0" fontId="0" fillId="5" borderId="6" xfId="0" applyFill="1" applyBorder="1">
      <alignment vertical="center"/>
    </xf>
    <xf numFmtId="0" fontId="60" fillId="5" borderId="8" xfId="0" applyFont="1" applyFill="1" applyBorder="1" applyAlignment="1">
      <alignment horizontal="center" vertical="center"/>
    </xf>
    <xf numFmtId="0" fontId="61" fillId="0" borderId="7" xfId="0" applyFont="1" applyBorder="1" applyAlignment="1">
      <alignment horizontal="center" vertical="center"/>
    </xf>
    <xf numFmtId="0" fontId="59" fillId="0" borderId="6" xfId="0" applyFont="1" applyBorder="1" applyAlignment="1">
      <alignment horizontal="center" vertical="center"/>
    </xf>
    <xf numFmtId="0" fontId="61" fillId="0" borderId="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178" fontId="63" fillId="0" borderId="0" xfId="0" applyNumberFormat="1" applyFont="1" applyFill="1" applyBorder="1">
      <alignment vertical="center"/>
    </xf>
    <xf numFmtId="2" fontId="63" fillId="0" borderId="0" xfId="0" applyNumberFormat="1" applyFont="1" applyFill="1" applyBorder="1">
      <alignment vertical="center"/>
    </xf>
    <xf numFmtId="2" fontId="62" fillId="0" borderId="0" xfId="0" applyNumberFormat="1" applyFont="1" applyFill="1">
      <alignment vertical="center"/>
    </xf>
    <xf numFmtId="178" fontId="62" fillId="0" borderId="0" xfId="0" applyNumberFormat="1" applyFont="1" applyFill="1">
      <alignment vertical="center"/>
    </xf>
    <xf numFmtId="0" fontId="22" fillId="4" borderId="0" xfId="0" applyNumberFormat="1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right" vertical="center"/>
    </xf>
    <xf numFmtId="2" fontId="16" fillId="7" borderId="0" xfId="0" applyNumberFormat="1" applyFont="1" applyFill="1" applyBorder="1">
      <alignment vertical="center"/>
    </xf>
    <xf numFmtId="178" fontId="59" fillId="0" borderId="0" xfId="0" applyNumberFormat="1" applyFont="1" applyFill="1" applyBorder="1" applyAlignment="1">
      <alignment horizontal="left" vertical="center"/>
    </xf>
    <xf numFmtId="178" fontId="16" fillId="0" borderId="0" xfId="0" applyNumberFormat="1" applyFont="1" applyFill="1" applyBorder="1">
      <alignment vertical="center"/>
    </xf>
    <xf numFmtId="2" fontId="59" fillId="0" borderId="0" xfId="0" applyNumberFormat="1" applyFont="1" applyFill="1" applyBorder="1">
      <alignment vertical="center"/>
    </xf>
    <xf numFmtId="2" fontId="0" fillId="0" borderId="0" xfId="0" applyNumberFormat="1" applyFont="1" applyFill="1">
      <alignment vertical="center"/>
    </xf>
    <xf numFmtId="178" fontId="17" fillId="0" borderId="0" xfId="0" applyNumberFormat="1" applyFont="1" applyFill="1">
      <alignment vertical="center"/>
    </xf>
    <xf numFmtId="2" fontId="0" fillId="0" borderId="0" xfId="0" applyNumberFormat="1" applyFill="1">
      <alignment vertical="center"/>
    </xf>
    <xf numFmtId="178" fontId="0" fillId="0" borderId="0" xfId="0" applyNumberFormat="1" applyFont="1" applyFill="1">
      <alignment vertical="center"/>
    </xf>
    <xf numFmtId="178" fontId="0" fillId="0" borderId="0" xfId="0" applyNumberFormat="1" applyBorder="1">
      <alignment vertical="center"/>
    </xf>
    <xf numFmtId="176" fontId="56" fillId="5" borderId="0" xfId="0" applyNumberFormat="1" applyFont="1" applyFill="1" applyBorder="1">
      <alignment vertical="center"/>
    </xf>
    <xf numFmtId="178" fontId="59" fillId="5" borderId="0" xfId="0" applyNumberFormat="1" applyFont="1" applyFill="1" applyBorder="1" applyAlignment="1">
      <alignment horizontal="left" vertical="center"/>
    </xf>
    <xf numFmtId="0" fontId="22" fillId="0" borderId="0" xfId="0" applyNumberFormat="1" applyFont="1" applyFill="1" applyAlignment="1">
      <alignment horizontal="center" vertical="center"/>
    </xf>
    <xf numFmtId="178" fontId="56" fillId="5" borderId="0" xfId="0" applyNumberFormat="1" applyFont="1" applyFill="1" applyBorder="1">
      <alignment vertical="center"/>
    </xf>
    <xf numFmtId="178" fontId="39" fillId="0" borderId="0" xfId="0" applyNumberFormat="1" applyFont="1" applyFill="1" applyBorder="1">
      <alignment vertical="center"/>
    </xf>
    <xf numFmtId="2" fontId="15" fillId="7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NumberFormat="1" applyFont="1" applyFill="1" applyAlignment="1">
      <alignment horizontal="right" vertical="center"/>
    </xf>
    <xf numFmtId="0" fontId="0" fillId="0" borderId="0" xfId="0" applyNumberFormat="1" applyFill="1" applyAlignment="1">
      <alignment horizontal="right" vertical="center"/>
    </xf>
    <xf numFmtId="178" fontId="64" fillId="0" borderId="0" xfId="0" applyNumberFormat="1" applyFont="1" applyFill="1" applyBorder="1">
      <alignment vertical="center"/>
    </xf>
    <xf numFmtId="2" fontId="16" fillId="0" borderId="0" xfId="0" applyNumberFormat="1" applyFont="1" applyFill="1" applyBorder="1">
      <alignment vertical="center"/>
    </xf>
    <xf numFmtId="178" fontId="56" fillId="0" borderId="0" xfId="0" applyNumberFormat="1" applyFont="1" applyFill="1" applyBorder="1">
      <alignment vertical="center"/>
    </xf>
    <xf numFmtId="0" fontId="0" fillId="3" borderId="2" xfId="0" quotePrefix="1" applyFont="1" applyFill="1" applyBorder="1">
      <alignment vertical="center"/>
    </xf>
    <xf numFmtId="0" fontId="22" fillId="0" borderId="0" xfId="0" applyNumberFormat="1" applyFont="1" applyFill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57" fillId="0" borderId="14" xfId="0" applyFont="1" applyBorder="1" applyAlignment="1">
      <alignment horizontal="center" vertical="center"/>
    </xf>
    <xf numFmtId="0" fontId="53" fillId="0" borderId="14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0" fillId="5" borderId="7" xfId="0" applyNumberFormat="1" applyFill="1" applyBorder="1" applyAlignment="1">
      <alignment horizontal="center" vertical="center"/>
    </xf>
    <xf numFmtId="0" fontId="0" fillId="5" borderId="6" xfId="0" applyNumberFormat="1" applyFill="1" applyBorder="1" applyAlignment="1">
      <alignment horizontal="center" vertical="center"/>
    </xf>
    <xf numFmtId="0" fontId="0" fillId="5" borderId="6" xfId="0" quotePrefix="1" applyNumberFormat="1" applyFill="1" applyBorder="1" applyAlignment="1">
      <alignment horizontal="center" vertical="center"/>
    </xf>
    <xf numFmtId="0" fontId="0" fillId="5" borderId="6" xfId="0" applyNumberFormat="1" applyFont="1" applyFill="1" applyBorder="1" applyAlignment="1">
      <alignment horizontal="center" vertical="center"/>
    </xf>
    <xf numFmtId="0" fontId="23" fillId="5" borderId="6" xfId="0" applyNumberFormat="1" applyFont="1" applyFill="1" applyBorder="1" applyAlignment="1">
      <alignment horizontal="center" vertical="center"/>
    </xf>
    <xf numFmtId="0" fontId="61" fillId="0" borderId="8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62" fillId="0" borderId="0" xfId="0" applyFont="1">
      <alignment vertical="center"/>
    </xf>
    <xf numFmtId="0" fontId="62" fillId="0" borderId="0" xfId="0" applyNumberFormat="1" applyFont="1" applyFill="1" applyBorder="1" applyAlignment="1">
      <alignment horizontal="center" vertical="center"/>
    </xf>
    <xf numFmtId="0" fontId="62" fillId="0" borderId="0" xfId="0" quotePrefix="1" applyNumberFormat="1" applyFont="1" applyFill="1" applyBorder="1" applyAlignment="1">
      <alignment horizontal="center" vertical="center"/>
    </xf>
    <xf numFmtId="0" fontId="65" fillId="0" borderId="0" xfId="0" applyNumberFormat="1" applyFont="1" applyFill="1" applyBorder="1" applyAlignment="1">
      <alignment horizontal="center" vertical="center"/>
    </xf>
    <xf numFmtId="178" fontId="63" fillId="0" borderId="0" xfId="0" applyNumberFormat="1" applyFont="1" applyFill="1" applyBorder="1" applyAlignment="1">
      <alignment horizontal="left" vertical="center"/>
    </xf>
    <xf numFmtId="178" fontId="63" fillId="0" borderId="0" xfId="0" applyNumberFormat="1" applyFont="1" applyFill="1" applyBorder="1" applyAlignment="1">
      <alignment horizontal="right" vertical="center"/>
    </xf>
    <xf numFmtId="179" fontId="63" fillId="0" borderId="0" xfId="92" quotePrefix="1" applyNumberFormat="1" applyFont="1" applyFill="1" applyBorder="1" applyAlignment="1">
      <alignment vertical="center"/>
    </xf>
    <xf numFmtId="0" fontId="0" fillId="0" borderId="0" xfId="0" applyNumberFormat="1" applyAlignment="1">
      <alignment horizontal="right" vertical="center"/>
    </xf>
    <xf numFmtId="178" fontId="66" fillId="0" borderId="0" xfId="0" applyNumberFormat="1" applyFont="1" applyFill="1" applyBorder="1" applyAlignment="1">
      <alignment horizontal="left" vertical="center"/>
    </xf>
    <xf numFmtId="178" fontId="56" fillId="0" borderId="0" xfId="0" applyNumberFormat="1" applyFont="1" applyFill="1" applyBorder="1" applyAlignment="1">
      <alignment horizontal="right" vertical="center"/>
    </xf>
    <xf numFmtId="179" fontId="56" fillId="0" borderId="0" xfId="92" quotePrefix="1" applyNumberFormat="1" applyFont="1" applyFill="1" applyBorder="1" applyAlignment="1">
      <alignment vertical="center"/>
    </xf>
    <xf numFmtId="2" fontId="67" fillId="7" borderId="0" xfId="0" applyNumberFormat="1" applyFont="1" applyFill="1" applyBorder="1">
      <alignment vertical="center"/>
    </xf>
    <xf numFmtId="2" fontId="0" fillId="5" borderId="0" xfId="0" applyNumberFormat="1" applyFont="1" applyFill="1">
      <alignment vertical="center"/>
    </xf>
    <xf numFmtId="178" fontId="59" fillId="0" borderId="0" xfId="0" applyNumberFormat="1" applyFont="1" applyFill="1" applyBorder="1">
      <alignment vertical="center"/>
    </xf>
    <xf numFmtId="2" fontId="64" fillId="0" borderId="0" xfId="0" applyNumberFormat="1" applyFont="1" applyFill="1" applyBorder="1">
      <alignment vertical="center"/>
    </xf>
    <xf numFmtId="178" fontId="51" fillId="0" borderId="5" xfId="0" applyNumberFormat="1" applyFont="1" applyBorder="1">
      <alignment vertical="center"/>
    </xf>
    <xf numFmtId="0" fontId="0" fillId="4" borderId="0" xfId="0" applyFill="1">
      <alignment vertical="center"/>
    </xf>
    <xf numFmtId="0" fontId="0" fillId="4" borderId="0" xfId="0" applyFill="1" applyBorder="1">
      <alignment vertical="center"/>
    </xf>
    <xf numFmtId="0" fontId="0" fillId="0" borderId="0" xfId="0" applyNumberFormat="1" applyBorder="1" applyAlignment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178" fontId="51" fillId="0" borderId="8" xfId="0" applyNumberFormat="1" applyFont="1" applyBorder="1">
      <alignment vertical="center"/>
    </xf>
    <xf numFmtId="178" fontId="39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4" borderId="0" xfId="0" applyNumberFormat="1" applyFill="1" applyAlignment="1">
      <alignment horizontal="right"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left" vertical="center"/>
    </xf>
    <xf numFmtId="0" fontId="15" fillId="7" borderId="10" xfId="0" applyFont="1" applyFill="1" applyBorder="1" applyAlignment="1">
      <alignment horizontal="right" vertical="center"/>
    </xf>
    <xf numFmtId="178" fontId="26" fillId="7" borderId="6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0" xfId="0" applyFill="1" applyAlignment="1">
      <alignment horizontal="right" vertical="center"/>
    </xf>
    <xf numFmtId="0" fontId="0" fillId="8" borderId="0" xfId="0" applyNumberFormat="1" applyFill="1" applyAlignment="1">
      <alignment horizontal="right" vertical="center"/>
    </xf>
    <xf numFmtId="0" fontId="54" fillId="0" borderId="0" xfId="0" applyFont="1" applyFill="1" applyBorder="1">
      <alignment vertical="center"/>
    </xf>
    <xf numFmtId="0" fontId="61" fillId="0" borderId="6" xfId="0" applyFont="1" applyFill="1" applyBorder="1" applyAlignment="1">
      <alignment horizontal="center" vertical="center"/>
    </xf>
    <xf numFmtId="2" fontId="68" fillId="0" borderId="0" xfId="0" applyNumberFormat="1" applyFont="1" applyFill="1" applyBorder="1">
      <alignment vertical="center"/>
    </xf>
    <xf numFmtId="178" fontId="0" fillId="0" borderId="0" xfId="0" applyNumberFormat="1" applyFill="1">
      <alignment vertical="center"/>
    </xf>
    <xf numFmtId="178" fontId="0" fillId="0" borderId="3" xfId="0" applyNumberFormat="1" applyFont="1" applyFill="1" applyBorder="1">
      <alignment vertical="center"/>
    </xf>
    <xf numFmtId="0" fontId="57" fillId="0" borderId="0" xfId="0" applyFont="1" applyBorder="1" applyAlignment="1">
      <alignment horizontal="left" vertical="center"/>
    </xf>
    <xf numFmtId="0" fontId="0" fillId="3" borderId="3" xfId="0" applyFont="1" applyFill="1" applyBorder="1" applyAlignment="1">
      <alignment horizontal="right" vertical="center"/>
    </xf>
    <xf numFmtId="0" fontId="0" fillId="0" borderId="3" xfId="0" quotePrefix="1" applyFont="1" applyFill="1" applyBorder="1">
      <alignment vertical="center"/>
    </xf>
    <xf numFmtId="0" fontId="17" fillId="0" borderId="6" xfId="0" applyFont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3" xfId="0" applyFont="1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0" fillId="0" borderId="4" xfId="0" quotePrefix="1" applyFont="1" applyFill="1" applyBorder="1">
      <alignment vertical="center"/>
    </xf>
    <xf numFmtId="0" fontId="15" fillId="3" borderId="2" xfId="0" applyFont="1" applyFill="1" applyBorder="1">
      <alignment vertical="center"/>
    </xf>
    <xf numFmtId="0" fontId="0" fillId="3" borderId="4" xfId="0" applyFill="1" applyBorder="1" applyAlignment="1">
      <alignment horizontal="right"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center" vertical="center"/>
    </xf>
    <xf numFmtId="178" fontId="54" fillId="0" borderId="0" xfId="0" applyNumberFormat="1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2" borderId="0" xfId="0" applyFont="1" applyFill="1">
      <alignment vertical="center"/>
    </xf>
  </cellXfs>
  <cellStyles count="93">
    <cellStyle name="Normal_calc" xfId="1"/>
    <cellStyle name="パーセント" xfId="92" builtinId="5"/>
    <cellStyle name="パーセント 2" xfId="13"/>
    <cellStyle name="桁区切り 2" xfId="9"/>
    <cellStyle name="桁区切り 2 2" xfId="22"/>
    <cellStyle name="桁区切り 2 2 2" xfId="45"/>
    <cellStyle name="桁区切り 2 2 3" xfId="53"/>
    <cellStyle name="桁区切り 2 2 4" xfId="54"/>
    <cellStyle name="桁区切り 2 3" xfId="24"/>
    <cellStyle name="桁区切り 2 4" xfId="28"/>
    <cellStyle name="桁区切り 2 5" xfId="39"/>
    <cellStyle name="桁区切り 2 6" xfId="55"/>
    <cellStyle name="桁区切り 2 7" xfId="56"/>
    <cellStyle name="標準" xfId="0" builtinId="0"/>
    <cellStyle name="標準 10" xfId="16"/>
    <cellStyle name="標準 2" xfId="2"/>
    <cellStyle name="標準 2 2" xfId="14"/>
    <cellStyle name="標準 2 3" xfId="29"/>
    <cellStyle name="標準 2 3 2" xfId="49"/>
    <cellStyle name="標準 2 3 3" xfId="57"/>
    <cellStyle name="標準 2 3 4" xfId="58"/>
    <cellStyle name="標準 2 4" xfId="89"/>
    <cellStyle name="標準 3" xfId="3"/>
    <cellStyle name="標準 3 2" xfId="12"/>
    <cellStyle name="標準 3 2 2" xfId="17"/>
    <cellStyle name="標準 3 2 3" xfId="40"/>
    <cellStyle name="標準 3 2 4" xfId="59"/>
    <cellStyle name="標準 3 2 5" xfId="60"/>
    <cellStyle name="標準 3 2 6" xfId="87"/>
    <cellStyle name="標準 3 2 7" xfId="90"/>
    <cellStyle name="標準 3 3" xfId="15"/>
    <cellStyle name="標準 3 3 2" xfId="41"/>
    <cellStyle name="標準 3 3 3" xfId="61"/>
    <cellStyle name="標準 3 3 4" xfId="62"/>
    <cellStyle name="標準 3 3 5" xfId="88"/>
    <cellStyle name="標準 3 3 6" xfId="91"/>
    <cellStyle name="標準 3 4" xfId="18"/>
    <cellStyle name="標準 3 5" xfId="30"/>
    <cellStyle name="標準 3 5 2" xfId="50"/>
    <cellStyle name="標準 3 5 3" xfId="63"/>
    <cellStyle name="標準 3 5 4" xfId="64"/>
    <cellStyle name="標準 4" xfId="4"/>
    <cellStyle name="標準 4 2" xfId="31"/>
    <cellStyle name="標準 4 2 2" xfId="51"/>
    <cellStyle name="標準 4 2 3" xfId="65"/>
    <cellStyle name="標準 4 2 4" xfId="66"/>
    <cellStyle name="標準 5" xfId="5"/>
    <cellStyle name="標準 5 2" xfId="10"/>
    <cellStyle name="標準 5 3" xfId="23"/>
    <cellStyle name="標準 5 4" xfId="32"/>
    <cellStyle name="標準 5 4 2" xfId="52"/>
    <cellStyle name="標準 5 4 3" xfId="67"/>
    <cellStyle name="標準 5 4 4" xfId="68"/>
    <cellStyle name="標準 6" xfId="7"/>
    <cellStyle name="標準 6 2" xfId="20"/>
    <cellStyle name="標準 6 2 2" xfId="43"/>
    <cellStyle name="標準 6 2 3" xfId="69"/>
    <cellStyle name="標準 6 2 4" xfId="70"/>
    <cellStyle name="標準 6 3" xfId="25"/>
    <cellStyle name="標準 6 3 2" xfId="46"/>
    <cellStyle name="標準 6 3 3" xfId="71"/>
    <cellStyle name="標準 6 3 4" xfId="72"/>
    <cellStyle name="標準 6 4" xfId="33"/>
    <cellStyle name="標準 6 5" xfId="37"/>
    <cellStyle name="標準 6 6" xfId="73"/>
    <cellStyle name="標準 6 7" xfId="74"/>
    <cellStyle name="標準 7" xfId="6"/>
    <cellStyle name="標準 7 2" xfId="19"/>
    <cellStyle name="標準 7 2 2" xfId="42"/>
    <cellStyle name="標準 7 2 3" xfId="75"/>
    <cellStyle name="標準 7 2 4" xfId="76"/>
    <cellStyle name="標準 7 3" xfId="26"/>
    <cellStyle name="標準 7 3 2" xfId="47"/>
    <cellStyle name="標準 7 3 3" xfId="77"/>
    <cellStyle name="標準 7 3 4" xfId="78"/>
    <cellStyle name="標準 7 4" xfId="34"/>
    <cellStyle name="標準 7 5" xfId="36"/>
    <cellStyle name="標準 7 6" xfId="79"/>
    <cellStyle name="標準 7 7" xfId="80"/>
    <cellStyle name="標準 8" xfId="8"/>
    <cellStyle name="標準 8 2" xfId="21"/>
    <cellStyle name="標準 8 2 2" xfId="44"/>
    <cellStyle name="標準 8 2 3" xfId="81"/>
    <cellStyle name="標準 8 2 4" xfId="82"/>
    <cellStyle name="標準 8 3" xfId="27"/>
    <cellStyle name="標準 8 3 2" xfId="48"/>
    <cellStyle name="標準 8 3 3" xfId="83"/>
    <cellStyle name="標準 8 3 4" xfId="84"/>
    <cellStyle name="標準 8 4" xfId="35"/>
    <cellStyle name="標準 8 5" xfId="38"/>
    <cellStyle name="標準 8 6" xfId="85"/>
    <cellStyle name="標準 8 7" xfId="86"/>
    <cellStyle name="標準 9" xfId="11"/>
  </cellStyles>
  <dxfs count="0"/>
  <tableStyles count="0" defaultTableStyle="TableStyleMedium9" defaultPivotStyle="PivotStyleLight16"/>
  <colors>
    <mruColors>
      <color rgb="FFFFFFCC"/>
      <color rgb="FF0000FF"/>
      <color rgb="FFFF00FF"/>
      <color rgb="FFCCFFCC"/>
      <color rgb="FF008000"/>
      <color rgb="FFFF6600"/>
      <color rgb="FFFFCCCC"/>
      <color rgb="FFCCFF99"/>
      <color rgb="FFFFCC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SRIMfit.xla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Library" Target="E5Aexp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Log"/>
      <sheetName val="FncHelp"/>
      <sheetName val="FncLst1_J"/>
      <sheetName val="FncLst2a_J "/>
      <sheetName val="FncLst2b_J"/>
    </sheetNames>
    <definedNames>
      <definedName name="srE2LETt"/>
      <definedName name="srE2Rng"/>
      <definedName name="srElmNm"/>
      <definedName name="srEnew"/>
      <definedName name="srEnewGas"/>
      <definedName name="srInfoIonA"/>
      <definedName name="srInfoIonZ"/>
      <definedName name="srRng2E"/>
    </defined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Log"/>
    </sheetNames>
    <definedNames>
      <definedName name="e5aEDflgI2S"/>
      <definedName name="e5aEDthkI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2"/>
  <sheetViews>
    <sheetView zoomScale="80" zoomScaleNormal="80" workbookViewId="0">
      <selection activeCell="D2" sqref="D2"/>
    </sheetView>
  </sheetViews>
  <sheetFormatPr defaultRowHeight="13.5"/>
  <cols>
    <col min="1" max="1" width="2.875" style="43" customWidth="1"/>
    <col min="2" max="2" width="12" style="53" customWidth="1"/>
    <col min="3" max="3" width="9.25" style="43" customWidth="1"/>
    <col min="4" max="4" width="7.625" style="43" customWidth="1"/>
    <col min="5" max="5" width="9.25" style="43" customWidth="1"/>
    <col min="6" max="6" width="2.875" style="9" customWidth="1"/>
    <col min="7" max="8" width="7.375" style="43" customWidth="1"/>
    <col min="9" max="9" width="4.5" style="43" customWidth="1"/>
    <col min="10" max="16384" width="9" style="43"/>
  </cols>
  <sheetData>
    <row r="1" spans="2:13" ht="17.25">
      <c r="B1" s="51" t="s">
        <v>14</v>
      </c>
      <c r="C1" s="52" t="s">
        <v>15</v>
      </c>
    </row>
    <row r="2" spans="2:13" ht="17.25">
      <c r="B2" s="53" t="s">
        <v>142</v>
      </c>
      <c r="D2" s="54" t="s">
        <v>222</v>
      </c>
      <c r="F2" s="55"/>
    </row>
    <row r="3" spans="2:13">
      <c r="C3" s="43" t="s">
        <v>76</v>
      </c>
    </row>
    <row r="4" spans="2:13">
      <c r="C4" s="43" t="s">
        <v>112</v>
      </c>
    </row>
    <row r="5" spans="2:13">
      <c r="C5" s="43" t="s">
        <v>113</v>
      </c>
    </row>
    <row r="6" spans="2:13">
      <c r="B6" s="51"/>
      <c r="C6" s="42"/>
      <c r="D6" s="7"/>
      <c r="E6" s="6"/>
      <c r="F6" s="30"/>
    </row>
    <row r="7" spans="2:13">
      <c r="B7" s="59"/>
      <c r="C7" s="60" t="s">
        <v>10</v>
      </c>
      <c r="D7" s="39" t="s">
        <v>4</v>
      </c>
      <c r="E7" s="12" t="s">
        <v>3</v>
      </c>
      <c r="F7" s="10"/>
      <c r="K7" s="101" t="s">
        <v>77</v>
      </c>
      <c r="L7" s="102"/>
      <c r="M7" s="102"/>
    </row>
    <row r="8" spans="2:13">
      <c r="B8" s="59"/>
      <c r="C8" s="62" t="s">
        <v>143</v>
      </c>
      <c r="D8" s="63" t="s">
        <v>0</v>
      </c>
      <c r="E8" s="16" t="s">
        <v>0</v>
      </c>
      <c r="F8" s="31"/>
      <c r="K8" s="102"/>
      <c r="L8" s="102"/>
      <c r="M8" s="102"/>
    </row>
    <row r="9" spans="2:13">
      <c r="B9" s="66" t="s">
        <v>144</v>
      </c>
      <c r="C9" s="27">
        <v>1</v>
      </c>
      <c r="D9" s="50">
        <v>10.199999999999999</v>
      </c>
      <c r="E9" s="67" t="s">
        <v>13</v>
      </c>
      <c r="F9" s="33"/>
      <c r="K9" s="102" t="s">
        <v>78</v>
      </c>
      <c r="L9" s="102" t="s">
        <v>71</v>
      </c>
      <c r="M9" s="102"/>
    </row>
    <row r="10" spans="2:13">
      <c r="B10" s="66"/>
      <c r="C10" s="27">
        <v>2</v>
      </c>
      <c r="D10" s="50">
        <v>12.8</v>
      </c>
      <c r="E10" s="71">
        <v>12.8</v>
      </c>
      <c r="F10" s="33"/>
      <c r="K10" s="102" t="s">
        <v>114</v>
      </c>
      <c r="L10" s="102" t="s">
        <v>115</v>
      </c>
      <c r="M10" s="102"/>
    </row>
    <row r="11" spans="2:13">
      <c r="B11" s="66"/>
      <c r="C11" s="27">
        <v>3</v>
      </c>
      <c r="D11" s="50">
        <v>23.8</v>
      </c>
      <c r="E11" s="71">
        <v>23.8</v>
      </c>
      <c r="F11" s="33"/>
      <c r="K11" s="102" t="s">
        <v>116</v>
      </c>
      <c r="L11" s="102" t="s">
        <v>117</v>
      </c>
      <c r="M11" s="102"/>
    </row>
    <row r="12" spans="2:13">
      <c r="B12" s="66"/>
      <c r="C12" s="27">
        <v>4</v>
      </c>
      <c r="D12" s="50">
        <v>48.59</v>
      </c>
      <c r="E12" s="71">
        <v>48.59</v>
      </c>
      <c r="F12" s="33"/>
      <c r="K12" s="102" t="s">
        <v>79</v>
      </c>
      <c r="L12" s="102" t="s">
        <v>66</v>
      </c>
      <c r="M12" s="102"/>
    </row>
    <row r="13" spans="2:13">
      <c r="B13" s="66"/>
      <c r="C13" s="27">
        <v>5</v>
      </c>
      <c r="D13" s="50">
        <v>100.24</v>
      </c>
      <c r="E13" s="71">
        <v>100.24</v>
      </c>
      <c r="F13" s="33"/>
      <c r="K13" s="102" t="s">
        <v>118</v>
      </c>
      <c r="L13" s="102" t="s">
        <v>119</v>
      </c>
      <c r="M13" s="102"/>
    </row>
    <row r="14" spans="2:13">
      <c r="B14" s="66"/>
      <c r="C14" s="27">
        <v>6</v>
      </c>
      <c r="D14" s="50">
        <v>100.8</v>
      </c>
      <c r="E14" s="71">
        <v>100.8</v>
      </c>
      <c r="F14" s="33"/>
      <c r="K14" s="102" t="s">
        <v>120</v>
      </c>
      <c r="L14" s="102" t="s">
        <v>121</v>
      </c>
      <c r="M14" s="102"/>
    </row>
    <row r="15" spans="2:13">
      <c r="B15" s="66"/>
      <c r="C15" s="28">
        <v>7</v>
      </c>
      <c r="D15" s="50">
        <v>196.39</v>
      </c>
      <c r="E15" s="71">
        <v>196.39</v>
      </c>
      <c r="F15" s="33"/>
      <c r="K15" s="102" t="s">
        <v>16</v>
      </c>
      <c r="L15" s="102" t="s">
        <v>48</v>
      </c>
      <c r="M15" s="102"/>
    </row>
    <row r="16" spans="2:13">
      <c r="B16" s="66"/>
      <c r="C16" s="27">
        <v>8</v>
      </c>
      <c r="D16" s="50">
        <v>485.95</v>
      </c>
      <c r="E16" s="71">
        <v>485.95</v>
      </c>
      <c r="F16" s="33"/>
      <c r="K16" s="102" t="s">
        <v>122</v>
      </c>
      <c r="L16" s="102" t="s">
        <v>123</v>
      </c>
      <c r="M16" s="102"/>
    </row>
    <row r="17" spans="2:13">
      <c r="B17" s="75"/>
      <c r="C17" s="76">
        <v>9</v>
      </c>
      <c r="D17" s="49">
        <v>5000</v>
      </c>
      <c r="E17" s="77">
        <v>5000</v>
      </c>
      <c r="F17" s="78"/>
      <c r="K17" s="102" t="s">
        <v>124</v>
      </c>
      <c r="L17" s="102" t="s">
        <v>125</v>
      </c>
      <c r="M17" s="102"/>
    </row>
    <row r="18" spans="2:13">
      <c r="B18" s="66"/>
      <c r="C18" s="27" t="s">
        <v>145</v>
      </c>
      <c r="D18" s="50">
        <v>5.48</v>
      </c>
      <c r="E18" s="79">
        <v>5.48</v>
      </c>
      <c r="F18" s="33"/>
      <c r="K18" s="102" t="s">
        <v>80</v>
      </c>
      <c r="L18" s="102" t="s">
        <v>126</v>
      </c>
      <c r="M18" s="102"/>
    </row>
    <row r="19" spans="2:13">
      <c r="B19" s="51"/>
      <c r="C19" s="27" t="s">
        <v>146</v>
      </c>
      <c r="D19" s="50">
        <v>975.39</v>
      </c>
      <c r="E19" s="79">
        <v>975.39</v>
      </c>
      <c r="F19" s="33"/>
      <c r="K19" s="102" t="s">
        <v>17</v>
      </c>
      <c r="L19" s="102" t="s">
        <v>127</v>
      </c>
      <c r="M19" s="102"/>
    </row>
    <row r="20" spans="2:13">
      <c r="B20" s="51"/>
      <c r="C20" s="85" t="s">
        <v>147</v>
      </c>
      <c r="D20" s="45">
        <v>2000</v>
      </c>
      <c r="E20" s="86">
        <v>2000</v>
      </c>
      <c r="F20" s="33"/>
      <c r="K20" s="102" t="s">
        <v>128</v>
      </c>
      <c r="L20" s="102" t="s">
        <v>129</v>
      </c>
      <c r="M20" s="102"/>
    </row>
    <row r="21" spans="2:13">
      <c r="B21" s="51"/>
      <c r="E21" s="44"/>
      <c r="K21" s="102" t="s">
        <v>130</v>
      </c>
      <c r="L21" s="102" t="s">
        <v>131</v>
      </c>
      <c r="M21" s="102"/>
    </row>
    <row r="22" spans="2:13">
      <c r="B22" s="51"/>
      <c r="C22" s="21" t="s">
        <v>148</v>
      </c>
      <c r="D22" s="11" t="s">
        <v>4</v>
      </c>
      <c r="E22" s="41" t="s">
        <v>12</v>
      </c>
      <c r="F22" s="10"/>
      <c r="K22" s="102" t="s">
        <v>18</v>
      </c>
      <c r="L22" s="102" t="s">
        <v>57</v>
      </c>
      <c r="M22" s="102"/>
    </row>
    <row r="23" spans="2:13">
      <c r="B23" s="51"/>
      <c r="C23" s="22" t="s">
        <v>9</v>
      </c>
      <c r="D23" s="15" t="s">
        <v>149</v>
      </c>
      <c r="E23" s="16" t="s">
        <v>149</v>
      </c>
      <c r="F23" s="31"/>
      <c r="G23" s="130" t="s">
        <v>224</v>
      </c>
      <c r="H23" s="37" t="s">
        <v>225</v>
      </c>
      <c r="K23" s="102" t="s">
        <v>20</v>
      </c>
      <c r="L23" s="102" t="s">
        <v>59</v>
      </c>
      <c r="M23" s="102"/>
    </row>
    <row r="24" spans="2:13">
      <c r="B24" s="51" t="s">
        <v>150</v>
      </c>
      <c r="C24" s="87" t="s">
        <v>151</v>
      </c>
      <c r="D24" s="88">
        <v>48.8</v>
      </c>
      <c r="E24" s="48">
        <v>75</v>
      </c>
      <c r="F24" s="32"/>
      <c r="G24" s="131">
        <v>73</v>
      </c>
      <c r="H24" s="131">
        <v>48.8</v>
      </c>
      <c r="K24" s="102" t="s">
        <v>22</v>
      </c>
      <c r="L24" s="102" t="s">
        <v>21</v>
      </c>
      <c r="M24" s="102"/>
    </row>
    <row r="25" spans="2:13">
      <c r="B25" s="51" t="s">
        <v>152</v>
      </c>
      <c r="C25" s="25" t="s">
        <v>153</v>
      </c>
      <c r="D25" s="5">
        <v>75</v>
      </c>
      <c r="E25" s="1">
        <v>75</v>
      </c>
      <c r="F25" s="32"/>
      <c r="G25" s="148">
        <v>75</v>
      </c>
      <c r="H25" s="148">
        <v>75</v>
      </c>
      <c r="K25" s="102" t="s">
        <v>23</v>
      </c>
      <c r="L25" s="102" t="s">
        <v>81</v>
      </c>
      <c r="M25" s="102"/>
    </row>
    <row r="26" spans="2:13">
      <c r="B26" s="51" t="s">
        <v>154</v>
      </c>
      <c r="C26" s="25" t="s">
        <v>155</v>
      </c>
      <c r="D26" s="5">
        <v>24</v>
      </c>
      <c r="E26" s="1">
        <v>24</v>
      </c>
      <c r="F26" s="32"/>
      <c r="G26" s="148">
        <v>24</v>
      </c>
      <c r="H26" s="148">
        <v>24</v>
      </c>
      <c r="K26" s="102" t="s">
        <v>25</v>
      </c>
      <c r="L26" s="102" t="s">
        <v>82</v>
      </c>
      <c r="M26" s="102"/>
    </row>
    <row r="27" spans="2:13">
      <c r="B27" s="51" t="s">
        <v>156</v>
      </c>
      <c r="C27" s="25" t="s">
        <v>8</v>
      </c>
      <c r="D27" s="5">
        <v>48</v>
      </c>
      <c r="E27" s="1">
        <v>72</v>
      </c>
      <c r="F27" s="32"/>
      <c r="G27" s="148">
        <v>72</v>
      </c>
      <c r="H27" s="148">
        <v>72</v>
      </c>
      <c r="K27" s="102" t="s">
        <v>27</v>
      </c>
      <c r="L27" s="102" t="s">
        <v>83</v>
      </c>
      <c r="M27" s="102"/>
    </row>
    <row r="28" spans="2:13">
      <c r="B28" s="51" t="s">
        <v>157</v>
      </c>
      <c r="C28" s="25" t="s">
        <v>158</v>
      </c>
      <c r="D28" s="5">
        <v>100</v>
      </c>
      <c r="E28" s="1">
        <v>500</v>
      </c>
      <c r="F28" s="32"/>
      <c r="G28" s="148">
        <v>500</v>
      </c>
      <c r="H28" s="148">
        <v>500</v>
      </c>
      <c r="K28" s="102" t="s">
        <v>28</v>
      </c>
      <c r="L28" s="102" t="s">
        <v>132</v>
      </c>
      <c r="M28" s="102"/>
    </row>
    <row r="29" spans="2:13">
      <c r="B29" s="51"/>
      <c r="C29" s="26"/>
      <c r="D29" s="13" t="s">
        <v>159</v>
      </c>
      <c r="E29" s="14" t="s">
        <v>159</v>
      </c>
      <c r="F29" s="10"/>
      <c r="K29" s="102" t="s">
        <v>29</v>
      </c>
      <c r="L29" s="102" t="s">
        <v>84</v>
      </c>
      <c r="M29" s="102"/>
    </row>
    <row r="30" spans="2:13">
      <c r="B30" s="51" t="s">
        <v>160</v>
      </c>
      <c r="C30" s="89" t="s">
        <v>161</v>
      </c>
      <c r="D30" s="90">
        <v>145</v>
      </c>
      <c r="E30" s="132" t="s">
        <v>51</v>
      </c>
      <c r="F30" s="38"/>
      <c r="G30" s="148">
        <v>145</v>
      </c>
      <c r="H30" s="148">
        <v>145</v>
      </c>
      <c r="K30" s="102" t="s">
        <v>31</v>
      </c>
      <c r="L30" s="102" t="s">
        <v>24</v>
      </c>
      <c r="M30" s="102"/>
    </row>
    <row r="31" spans="2:13">
      <c r="B31" s="51" t="s">
        <v>53</v>
      </c>
      <c r="C31" s="57" t="s">
        <v>162</v>
      </c>
      <c r="D31" s="133">
        <v>160</v>
      </c>
      <c r="E31" s="134" t="s">
        <v>54</v>
      </c>
      <c r="F31" s="38"/>
      <c r="G31" s="148">
        <v>160</v>
      </c>
      <c r="H31" s="148">
        <v>160</v>
      </c>
      <c r="K31" s="102" t="s">
        <v>32</v>
      </c>
      <c r="L31" s="102" t="s">
        <v>26</v>
      </c>
      <c r="M31" s="102"/>
    </row>
    <row r="32" spans="2:13">
      <c r="B32" s="51" t="s">
        <v>163</v>
      </c>
      <c r="C32" s="104" t="s">
        <v>90</v>
      </c>
      <c r="D32" s="135"/>
      <c r="E32" s="105" t="s">
        <v>164</v>
      </c>
      <c r="F32" s="38"/>
      <c r="G32" s="123">
        <v>24.786666666666648</v>
      </c>
      <c r="H32" s="123">
        <v>25.09925925925927</v>
      </c>
      <c r="K32" s="102" t="s">
        <v>34</v>
      </c>
      <c r="L32" s="102" t="s">
        <v>85</v>
      </c>
      <c r="M32" s="102"/>
    </row>
    <row r="33" spans="2:13">
      <c r="B33" s="51" t="s">
        <v>165</v>
      </c>
      <c r="C33" s="24" t="s">
        <v>93</v>
      </c>
      <c r="D33" s="136"/>
      <c r="E33" s="2" t="s">
        <v>166</v>
      </c>
      <c r="F33" s="38"/>
      <c r="G33" s="123">
        <v>1014.6111111111111</v>
      </c>
      <c r="H33" s="123">
        <v>1016.2222222222222</v>
      </c>
      <c r="K33" s="102" t="s">
        <v>35</v>
      </c>
      <c r="L33" s="102" t="s">
        <v>133</v>
      </c>
      <c r="M33" s="102"/>
    </row>
    <row r="34" spans="2:13">
      <c r="F34" s="10"/>
      <c r="K34" s="102" t="s">
        <v>36</v>
      </c>
      <c r="L34" s="102" t="s">
        <v>30</v>
      </c>
      <c r="M34" s="102"/>
    </row>
    <row r="35" spans="2:13">
      <c r="C35" s="91" t="s">
        <v>74</v>
      </c>
      <c r="D35" s="17" t="s">
        <v>4</v>
      </c>
      <c r="E35" s="137" t="s">
        <v>7</v>
      </c>
      <c r="F35" s="10"/>
      <c r="K35" s="102" t="s">
        <v>37</v>
      </c>
      <c r="L35" s="102" t="s">
        <v>33</v>
      </c>
      <c r="M35" s="102"/>
    </row>
    <row r="36" spans="2:13">
      <c r="B36" s="51" t="s">
        <v>167</v>
      </c>
      <c r="C36" s="92" t="s">
        <v>60</v>
      </c>
      <c r="D36" s="93">
        <v>4</v>
      </c>
      <c r="E36" s="138">
        <v>4</v>
      </c>
      <c r="F36" s="10"/>
      <c r="K36" s="102" t="s">
        <v>38</v>
      </c>
      <c r="L36" s="102" t="s">
        <v>87</v>
      </c>
      <c r="M36" s="102"/>
    </row>
    <row r="37" spans="2:13">
      <c r="B37" s="51" t="s">
        <v>168</v>
      </c>
      <c r="C37" s="94" t="s">
        <v>63</v>
      </c>
      <c r="D37" s="95">
        <v>2</v>
      </c>
      <c r="E37" s="118" t="s">
        <v>169</v>
      </c>
      <c r="F37" s="10"/>
      <c r="K37" s="102" t="s">
        <v>40</v>
      </c>
      <c r="L37" s="102" t="s">
        <v>88</v>
      </c>
      <c r="M37" s="102"/>
    </row>
    <row r="38" spans="2:13">
      <c r="E38" s="120"/>
      <c r="F38" s="10"/>
      <c r="K38" s="102" t="s">
        <v>42</v>
      </c>
      <c r="L38" s="102" t="s">
        <v>89</v>
      </c>
      <c r="M38" s="102"/>
    </row>
    <row r="39" spans="2:13">
      <c r="C39" s="34"/>
      <c r="D39" s="11" t="s">
        <v>4</v>
      </c>
      <c r="E39" s="127" t="s">
        <v>11</v>
      </c>
      <c r="F39" s="10"/>
      <c r="K39" s="102" t="s">
        <v>43</v>
      </c>
      <c r="L39" s="102" t="s">
        <v>134</v>
      </c>
      <c r="M39" s="102"/>
    </row>
    <row r="40" spans="2:13">
      <c r="C40" s="22" t="s">
        <v>170</v>
      </c>
      <c r="D40" s="15" t="s">
        <v>149</v>
      </c>
      <c r="E40" s="16" t="s">
        <v>149</v>
      </c>
      <c r="G40" s="139" t="s">
        <v>135</v>
      </c>
      <c r="K40" s="102" t="s">
        <v>44</v>
      </c>
      <c r="L40" s="102" t="s">
        <v>92</v>
      </c>
      <c r="M40" s="102"/>
    </row>
    <row r="41" spans="2:13">
      <c r="B41" s="53" t="s">
        <v>171</v>
      </c>
      <c r="C41" s="23" t="s">
        <v>5</v>
      </c>
      <c r="D41" s="7">
        <v>4.72</v>
      </c>
      <c r="E41" s="125">
        <v>4.72</v>
      </c>
      <c r="K41" s="102" t="s">
        <v>46</v>
      </c>
      <c r="L41" s="102" t="s">
        <v>39</v>
      </c>
      <c r="M41" s="102"/>
    </row>
    <row r="42" spans="2:13">
      <c r="B42" s="53" t="s">
        <v>172</v>
      </c>
      <c r="C42" s="140" t="s">
        <v>173</v>
      </c>
      <c r="D42" s="141">
        <v>0</v>
      </c>
      <c r="E42" s="138" t="s">
        <v>174</v>
      </c>
      <c r="G42" s="142">
        <v>0</v>
      </c>
      <c r="H42" s="143" t="s">
        <v>175</v>
      </c>
      <c r="K42" s="102" t="s">
        <v>47</v>
      </c>
      <c r="L42" s="102" t="s">
        <v>41</v>
      </c>
      <c r="M42" s="102"/>
    </row>
    <row r="43" spans="2:13">
      <c r="B43" s="53" t="s">
        <v>176</v>
      </c>
      <c r="C43" s="23" t="s">
        <v>6</v>
      </c>
      <c r="D43" s="141">
        <v>145</v>
      </c>
      <c r="E43" s="125">
        <v>150</v>
      </c>
      <c r="G43" s="142">
        <v>145</v>
      </c>
      <c r="H43" s="142" t="s">
        <v>177</v>
      </c>
      <c r="K43" s="102" t="s">
        <v>49</v>
      </c>
      <c r="L43" s="102" t="s">
        <v>94</v>
      </c>
      <c r="M43" s="102"/>
    </row>
    <row r="44" spans="2:13">
      <c r="B44" s="53" t="s">
        <v>178</v>
      </c>
      <c r="C44" s="24" t="s">
        <v>179</v>
      </c>
      <c r="D44" s="144">
        <v>0</v>
      </c>
      <c r="E44" s="138" t="s">
        <v>174</v>
      </c>
      <c r="G44" s="142"/>
      <c r="H44" s="142"/>
      <c r="K44" s="102" t="s">
        <v>52</v>
      </c>
      <c r="L44" s="102" t="s">
        <v>136</v>
      </c>
      <c r="M44" s="102"/>
    </row>
    <row r="45" spans="2:13">
      <c r="C45" s="35" t="s">
        <v>180</v>
      </c>
      <c r="D45" s="36" t="s">
        <v>149</v>
      </c>
      <c r="E45" s="37" t="s">
        <v>0</v>
      </c>
      <c r="G45" s="142"/>
      <c r="H45" s="142"/>
      <c r="K45" s="102" t="s">
        <v>55</v>
      </c>
      <c r="L45" s="102" t="s">
        <v>45</v>
      </c>
      <c r="M45" s="102"/>
    </row>
    <row r="46" spans="2:13" ht="12.75" customHeight="1">
      <c r="B46" s="53" t="s">
        <v>181</v>
      </c>
      <c r="C46" s="23" t="s">
        <v>182</v>
      </c>
      <c r="D46" s="128">
        <v>20</v>
      </c>
      <c r="E46" s="125">
        <v>0</v>
      </c>
      <c r="G46" s="142">
        <v>20</v>
      </c>
      <c r="H46" s="143" t="s">
        <v>183</v>
      </c>
      <c r="K46" s="102" t="s">
        <v>56</v>
      </c>
      <c r="L46" s="102" t="s">
        <v>62</v>
      </c>
      <c r="M46" s="102"/>
    </row>
    <row r="47" spans="2:13">
      <c r="B47" s="53" t="s">
        <v>184</v>
      </c>
      <c r="C47" s="23" t="s">
        <v>6</v>
      </c>
      <c r="D47" s="141">
        <v>2040</v>
      </c>
      <c r="E47" s="125">
        <v>1500</v>
      </c>
      <c r="G47" s="142">
        <v>2040</v>
      </c>
      <c r="H47" s="142" t="s">
        <v>185</v>
      </c>
      <c r="K47" s="102" t="s">
        <v>58</v>
      </c>
      <c r="L47" s="102" t="s">
        <v>68</v>
      </c>
      <c r="M47" s="102"/>
    </row>
    <row r="48" spans="2:13">
      <c r="B48" s="53" t="s">
        <v>186</v>
      </c>
      <c r="C48" s="24" t="s">
        <v>187</v>
      </c>
      <c r="D48" s="129">
        <v>0</v>
      </c>
      <c r="E48" s="126">
        <v>0</v>
      </c>
      <c r="G48" s="142"/>
      <c r="H48" s="142"/>
      <c r="K48" s="102" t="s">
        <v>61</v>
      </c>
      <c r="L48" s="102" t="s">
        <v>95</v>
      </c>
      <c r="M48" s="102"/>
    </row>
    <row r="49" spans="2:13">
      <c r="E49" s="120"/>
      <c r="G49" s="142"/>
      <c r="H49" s="142"/>
      <c r="K49" s="102" t="s">
        <v>137</v>
      </c>
      <c r="L49" s="102" t="s">
        <v>138</v>
      </c>
      <c r="M49" s="102"/>
    </row>
    <row r="50" spans="2:13">
      <c r="C50" s="34"/>
      <c r="D50" s="11" t="s">
        <v>4</v>
      </c>
      <c r="E50" s="127" t="s">
        <v>11</v>
      </c>
      <c r="G50" s="142"/>
      <c r="H50" s="142"/>
      <c r="K50" s="102" t="s">
        <v>139</v>
      </c>
      <c r="L50" s="102" t="s">
        <v>140</v>
      </c>
      <c r="M50" s="102"/>
    </row>
    <row r="51" spans="2:13">
      <c r="C51" s="22" t="s">
        <v>188</v>
      </c>
      <c r="D51" s="15" t="s">
        <v>0</v>
      </c>
      <c r="E51" s="16" t="s">
        <v>149</v>
      </c>
      <c r="F51" s="96"/>
      <c r="G51" s="142"/>
      <c r="H51" s="142"/>
      <c r="K51" s="102" t="s">
        <v>64</v>
      </c>
      <c r="L51" s="102" t="s">
        <v>96</v>
      </c>
      <c r="M51" s="102"/>
    </row>
    <row r="52" spans="2:13">
      <c r="B52" s="53" t="s">
        <v>189</v>
      </c>
      <c r="C52" s="23" t="s">
        <v>5</v>
      </c>
      <c r="D52" s="7">
        <v>4.72</v>
      </c>
      <c r="E52" s="125">
        <v>4.72</v>
      </c>
      <c r="G52" s="142"/>
      <c r="H52" s="142"/>
      <c r="K52" s="102" t="s">
        <v>65</v>
      </c>
      <c r="L52" s="102" t="s">
        <v>97</v>
      </c>
      <c r="M52" s="102"/>
    </row>
    <row r="53" spans="2:13">
      <c r="B53" s="53" t="s">
        <v>190</v>
      </c>
      <c r="C53" s="140" t="s">
        <v>173</v>
      </c>
      <c r="D53" s="141">
        <v>0</v>
      </c>
      <c r="E53" s="138" t="s">
        <v>174</v>
      </c>
      <c r="G53" s="142">
        <v>0</v>
      </c>
      <c r="H53" s="143" t="s">
        <v>191</v>
      </c>
      <c r="K53" s="102" t="s">
        <v>67</v>
      </c>
      <c r="L53" s="102" t="s">
        <v>98</v>
      </c>
      <c r="M53" s="102"/>
    </row>
    <row r="54" spans="2:13">
      <c r="B54" s="53" t="s">
        <v>192</v>
      </c>
      <c r="C54" s="23" t="s">
        <v>6</v>
      </c>
      <c r="D54" s="141">
        <v>2050</v>
      </c>
      <c r="E54" s="125">
        <v>2000</v>
      </c>
      <c r="G54" s="142">
        <v>2050</v>
      </c>
      <c r="H54" s="142" t="s">
        <v>193</v>
      </c>
      <c r="K54" s="102" t="s">
        <v>69</v>
      </c>
      <c r="L54" s="102" t="s">
        <v>99</v>
      </c>
      <c r="M54" s="102"/>
    </row>
    <row r="55" spans="2:13">
      <c r="B55" s="53" t="s">
        <v>194</v>
      </c>
      <c r="C55" s="24" t="s">
        <v>141</v>
      </c>
      <c r="D55" s="144">
        <f>D53</f>
        <v>0</v>
      </c>
      <c r="E55" s="138" t="s">
        <v>174</v>
      </c>
      <c r="G55" s="142"/>
      <c r="H55" s="142"/>
      <c r="K55" s="102" t="s">
        <v>70</v>
      </c>
      <c r="L55" s="102" t="s">
        <v>100</v>
      </c>
      <c r="M55" s="102"/>
    </row>
    <row r="56" spans="2:13">
      <c r="C56" s="35" t="s">
        <v>180</v>
      </c>
      <c r="D56" s="36" t="s">
        <v>149</v>
      </c>
      <c r="E56" s="37" t="s">
        <v>0</v>
      </c>
      <c r="G56" s="142"/>
      <c r="H56" s="142"/>
      <c r="K56" s="102" t="s">
        <v>72</v>
      </c>
      <c r="L56" s="102" t="s">
        <v>73</v>
      </c>
      <c r="M56" s="102"/>
    </row>
    <row r="57" spans="2:13">
      <c r="B57" s="53" t="s">
        <v>195</v>
      </c>
      <c r="C57" s="23" t="s">
        <v>182</v>
      </c>
      <c r="D57" s="141">
        <v>40</v>
      </c>
      <c r="E57" s="125">
        <v>0</v>
      </c>
      <c r="G57" s="142">
        <v>40</v>
      </c>
      <c r="H57" s="142" t="s">
        <v>185</v>
      </c>
      <c r="K57" s="102"/>
      <c r="L57" s="102"/>
      <c r="M57" s="102"/>
    </row>
    <row r="58" spans="2:13">
      <c r="B58" s="53" t="s">
        <v>196</v>
      </c>
      <c r="C58" s="23" t="s">
        <v>6</v>
      </c>
      <c r="D58" s="141">
        <v>2000</v>
      </c>
      <c r="E58" s="125">
        <v>2000</v>
      </c>
      <c r="G58" s="145" t="s">
        <v>197</v>
      </c>
      <c r="H58" s="142"/>
      <c r="K58" s="102"/>
      <c r="L58" s="102"/>
      <c r="M58" s="102"/>
    </row>
    <row r="59" spans="2:13">
      <c r="B59" s="53" t="s">
        <v>198</v>
      </c>
      <c r="C59" s="24" t="s">
        <v>187</v>
      </c>
      <c r="D59" s="144">
        <v>0</v>
      </c>
      <c r="E59" s="126">
        <v>0</v>
      </c>
      <c r="G59" s="142"/>
      <c r="H59" s="142"/>
      <c r="K59" s="102"/>
      <c r="L59" s="102"/>
      <c r="M59" s="102"/>
    </row>
    <row r="60" spans="2:13">
      <c r="K60" s="102"/>
      <c r="L60" s="102"/>
      <c r="M60" s="102"/>
    </row>
    <row r="61" spans="2:13">
      <c r="K61" s="102"/>
      <c r="L61" s="102"/>
      <c r="M61" s="102"/>
    </row>
    <row r="62" spans="2:13">
      <c r="B62" s="51"/>
      <c r="C62" s="19" t="s">
        <v>199</v>
      </c>
      <c r="D62" s="17" t="s">
        <v>4</v>
      </c>
      <c r="E62" s="18" t="s">
        <v>7</v>
      </c>
      <c r="G62" s="130" t="s">
        <v>103</v>
      </c>
      <c r="H62" s="37" t="s">
        <v>104</v>
      </c>
      <c r="K62" s="102"/>
      <c r="L62" s="102"/>
      <c r="M62" s="102"/>
    </row>
    <row r="63" spans="2:13">
      <c r="B63" s="51" t="s">
        <v>108</v>
      </c>
      <c r="C63" s="20" t="s">
        <v>200</v>
      </c>
      <c r="D63" s="56"/>
      <c r="E63" s="97"/>
      <c r="G63" s="121">
        <v>95</v>
      </c>
      <c r="H63" s="121">
        <v>70</v>
      </c>
      <c r="K63" s="102"/>
      <c r="L63" s="102"/>
      <c r="M63" s="102"/>
    </row>
    <row r="64" spans="2:13">
      <c r="B64" s="53" t="s">
        <v>201</v>
      </c>
      <c r="C64" s="106" t="s">
        <v>202</v>
      </c>
      <c r="D64" s="107" t="s">
        <v>223</v>
      </c>
      <c r="E64" s="4"/>
      <c r="G64" s="103"/>
      <c r="H64" s="103"/>
      <c r="K64" s="102"/>
      <c r="L64" s="102"/>
      <c r="M64" s="102"/>
    </row>
    <row r="65" spans="2:13">
      <c r="B65" s="43"/>
      <c r="K65" s="102"/>
      <c r="L65" s="102"/>
      <c r="M65" s="102"/>
    </row>
    <row r="66" spans="2:13">
      <c r="B66" s="51"/>
      <c r="C66" s="21" t="s">
        <v>203</v>
      </c>
      <c r="D66" s="39" t="s">
        <v>4</v>
      </c>
      <c r="E66" s="40" t="s">
        <v>19</v>
      </c>
      <c r="K66" s="102"/>
      <c r="L66" s="102"/>
      <c r="M66" s="102"/>
    </row>
    <row r="67" spans="2:13">
      <c r="B67" s="51"/>
      <c r="C67" s="22" t="s">
        <v>204</v>
      </c>
      <c r="D67" s="15" t="s">
        <v>149</v>
      </c>
      <c r="E67" s="16"/>
      <c r="G67" s="149"/>
      <c r="H67" s="149"/>
      <c r="K67" s="102"/>
      <c r="L67" s="102"/>
      <c r="M67" s="102"/>
    </row>
    <row r="68" spans="2:13">
      <c r="B68" s="51" t="s">
        <v>205</v>
      </c>
      <c r="C68" s="57" t="s">
        <v>205</v>
      </c>
      <c r="D68" s="29"/>
      <c r="E68" s="58"/>
      <c r="G68" s="146">
        <v>3260</v>
      </c>
      <c r="H68" s="146">
        <v>708</v>
      </c>
      <c r="K68" s="102"/>
      <c r="L68" s="102"/>
      <c r="M68" s="102"/>
    </row>
    <row r="69" spans="2:13">
      <c r="B69" s="43"/>
      <c r="G69" s="43">
        <v>3260</v>
      </c>
      <c r="H69" s="43">
        <v>715</v>
      </c>
      <c r="K69" s="102"/>
      <c r="L69" s="102"/>
      <c r="M69" s="102"/>
    </row>
    <row r="70" spans="2:13">
      <c r="B70" s="43"/>
      <c r="C70" s="47"/>
      <c r="D70" s="61" t="s">
        <v>206</v>
      </c>
      <c r="E70" s="48"/>
      <c r="G70" s="142">
        <v>3260</v>
      </c>
      <c r="H70" s="142">
        <v>708</v>
      </c>
      <c r="K70" s="102"/>
      <c r="L70" s="102"/>
      <c r="M70" s="102"/>
    </row>
    <row r="71" spans="2:13">
      <c r="B71" s="43"/>
      <c r="C71" s="64" t="s">
        <v>207</v>
      </c>
      <c r="D71" s="65" t="s">
        <v>4</v>
      </c>
      <c r="E71" s="2"/>
      <c r="G71" s="147" t="s">
        <v>177</v>
      </c>
      <c r="H71" s="147" t="s">
        <v>177</v>
      </c>
      <c r="K71" s="102"/>
      <c r="L71" s="102"/>
      <c r="M71" s="102"/>
    </row>
    <row r="72" spans="2:13">
      <c r="B72" s="51" t="s">
        <v>208</v>
      </c>
      <c r="C72" s="68" t="s">
        <v>209</v>
      </c>
      <c r="D72" s="69"/>
      <c r="E72" s="70"/>
      <c r="K72" s="102"/>
      <c r="L72" s="102"/>
      <c r="M72" s="102"/>
    </row>
    <row r="73" spans="2:13">
      <c r="B73" s="51" t="s">
        <v>210</v>
      </c>
      <c r="C73" s="68" t="s">
        <v>211</v>
      </c>
      <c r="D73" s="72"/>
      <c r="E73" s="73"/>
      <c r="K73" s="102"/>
      <c r="L73" s="102"/>
      <c r="M73" s="102"/>
    </row>
    <row r="74" spans="2:13">
      <c r="B74" s="51"/>
      <c r="C74" s="74" t="s">
        <v>212</v>
      </c>
      <c r="D74" s="3"/>
      <c r="E74" s="4"/>
    </row>
    <row r="75" spans="2:13">
      <c r="B75" s="51" t="s">
        <v>213</v>
      </c>
      <c r="C75" s="68" t="s">
        <v>209</v>
      </c>
      <c r="D75" s="69"/>
      <c r="E75" s="70"/>
    </row>
    <row r="76" spans="2:13">
      <c r="B76" s="51" t="s">
        <v>214</v>
      </c>
      <c r="C76" s="68" t="s">
        <v>215</v>
      </c>
      <c r="D76" s="72"/>
      <c r="E76" s="73"/>
    </row>
    <row r="77" spans="2:13">
      <c r="B77" s="51"/>
      <c r="C77" s="74" t="s">
        <v>216</v>
      </c>
      <c r="D77" s="3"/>
      <c r="E77" s="4"/>
    </row>
    <row r="78" spans="2:13">
      <c r="B78" s="51" t="s">
        <v>217</v>
      </c>
      <c r="C78" s="68" t="s">
        <v>209</v>
      </c>
      <c r="D78" s="69"/>
      <c r="E78" s="70"/>
    </row>
    <row r="79" spans="2:13">
      <c r="B79" s="51" t="s">
        <v>218</v>
      </c>
      <c r="C79" s="68" t="s">
        <v>211</v>
      </c>
      <c r="D79" s="72"/>
      <c r="E79" s="73"/>
    </row>
    <row r="80" spans="2:13">
      <c r="B80" s="51"/>
      <c r="C80" s="74" t="s">
        <v>219</v>
      </c>
      <c r="D80" s="3"/>
      <c r="E80" s="4"/>
    </row>
    <row r="81" spans="2:5">
      <c r="B81" s="51" t="s">
        <v>220</v>
      </c>
      <c r="C81" s="80" t="s">
        <v>209</v>
      </c>
      <c r="D81" s="81"/>
      <c r="E81" s="82"/>
    </row>
    <row r="82" spans="2:5">
      <c r="B82" s="51" t="s">
        <v>221</v>
      </c>
      <c r="C82" s="83" t="s">
        <v>215</v>
      </c>
      <c r="D82" s="84"/>
      <c r="E82" s="73"/>
    </row>
  </sheetData>
  <phoneticPr fontId="18"/>
  <pageMargins left="0.23622047244094491" right="0.23622047244094491" top="0.35433070866141736" bottom="0.35433070866141736" header="0" footer="0.31496062992125984"/>
  <pageSetup paperSize="9" fitToHeight="0" pageOrder="overThenDown" orientation="landscape" r:id="rId1"/>
  <headerFooter>
    <oddHeader>&amp;L&amp;F&amp;A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J599"/>
  <sheetViews>
    <sheetView tabSelected="1" zoomScale="80" zoomScaleNormal="80" zoomScaleSheetLayoutView="80" workbookViewId="0">
      <pane ySplit="10875" topLeftCell="A503"/>
      <selection activeCell="M39" sqref="M39"/>
      <selection pane="bottomLeft" activeCell="AG598" sqref="AG598"/>
    </sheetView>
  </sheetViews>
  <sheetFormatPr defaultRowHeight="13.5"/>
  <cols>
    <col min="1" max="1" width="1.625" style="43" customWidth="1"/>
    <col min="2" max="2" width="7.75" style="43" customWidth="1"/>
    <col min="3" max="3" width="8.25" style="43" customWidth="1"/>
    <col min="4" max="4" width="7.5" style="43" customWidth="1"/>
    <col min="5" max="5" width="2.625" style="44" customWidth="1"/>
    <col min="6" max="14" width="2.625" style="43" customWidth="1"/>
    <col min="15" max="16" width="3.125" style="43" customWidth="1"/>
    <col min="17" max="17" width="2.625" style="43" customWidth="1"/>
    <col min="18" max="18" width="6.625" style="43" customWidth="1"/>
    <col min="19" max="19" width="4" style="43" customWidth="1"/>
    <col min="20" max="20" width="13.5" style="43" customWidth="1"/>
    <col min="21" max="21" width="6.625" style="43" customWidth="1"/>
    <col min="22" max="26" width="4.75" style="43" hidden="1" customWidth="1"/>
    <col min="27" max="27" width="6.25" style="43" customWidth="1"/>
    <col min="28" max="28" width="5.375" style="9" customWidth="1"/>
    <col min="29" max="29" width="6.25" style="38" customWidth="1"/>
    <col min="30" max="30" width="5.25" style="43" customWidth="1"/>
    <col min="31" max="31" width="6.375" style="43" customWidth="1"/>
    <col min="32" max="32" width="1.75" style="43" customWidth="1"/>
    <col min="33" max="33" width="5.875" style="43" customWidth="1"/>
    <col min="34" max="34" width="7.25" style="43" customWidth="1"/>
    <col min="35" max="35" width="5.75" style="43" customWidth="1"/>
    <col min="36" max="36" width="7.125" style="43" customWidth="1"/>
    <col min="37" max="16384" width="9" style="43"/>
  </cols>
  <sheetData>
    <row r="1" spans="2:36" s="100" customFormat="1" ht="11.25">
      <c r="E1" s="202"/>
    </row>
    <row r="2" spans="2:36" ht="18.75">
      <c r="B2" s="109" t="str">
        <f>WBtitle</f>
        <v>2017.03/14-17 Kr照射</v>
      </c>
      <c r="AA2" s="203"/>
    </row>
    <row r="3" spans="2:36" s="98" customFormat="1" ht="18.75">
      <c r="B3" s="151"/>
      <c r="C3" s="99" t="s">
        <v>338</v>
      </c>
      <c r="D3" s="152"/>
      <c r="E3" s="152"/>
      <c r="G3" s="204"/>
      <c r="H3" s="204"/>
      <c r="I3" s="204"/>
      <c r="J3" s="204"/>
      <c r="K3" s="205"/>
      <c r="L3" s="340" t="s">
        <v>339</v>
      </c>
      <c r="M3" s="205"/>
      <c r="N3" s="205"/>
      <c r="O3" s="205"/>
      <c r="P3" s="205"/>
      <c r="Q3" s="205"/>
      <c r="AB3" s="153"/>
      <c r="AC3" s="192"/>
      <c r="AG3" s="154" t="str">
        <f>$D$7</f>
        <v>Kr</v>
      </c>
    </row>
    <row r="4" spans="2:36">
      <c r="T4" s="44"/>
      <c r="U4" s="206"/>
      <c r="V4" s="206"/>
      <c r="W4" s="206"/>
      <c r="X4" s="206"/>
      <c r="Y4" s="206"/>
      <c r="Z4" s="206"/>
      <c r="AA4" s="173"/>
      <c r="AC4" s="163" t="s">
        <v>240</v>
      </c>
      <c r="AD4" s="168" t="str">
        <f>"LET@"&amp;AD5</f>
        <v>LET@</v>
      </c>
      <c r="AE4" s="168"/>
      <c r="AF4" s="8"/>
      <c r="AG4" s="163" t="s">
        <v>241</v>
      </c>
      <c r="AH4" s="168" t="str">
        <f>"LET@"&amp;AG5&amp;TEXT(AG6,"0.#")&amp;AH6</f>
        <v>LET@試料深さ50.μm で</v>
      </c>
      <c r="AJ4" s="42"/>
    </row>
    <row r="5" spans="2:36">
      <c r="B5" s="43" t="s">
        <v>226</v>
      </c>
      <c r="U5" s="207" t="s">
        <v>242</v>
      </c>
      <c r="V5" s="117"/>
      <c r="W5" s="117"/>
      <c r="X5" s="117"/>
      <c r="Y5" s="117"/>
      <c r="Z5" s="117"/>
      <c r="AA5" s="325"/>
      <c r="AB5" s="334" t="s">
        <v>337</v>
      </c>
      <c r="AC5" s="209"/>
      <c r="AD5" s="327"/>
      <c r="AE5" s="335" t="s">
        <v>243</v>
      </c>
      <c r="AF5" s="108"/>
      <c r="AG5" s="210" t="s">
        <v>244</v>
      </c>
      <c r="AH5" s="211"/>
      <c r="AI5" s="328"/>
      <c r="AJ5" s="333"/>
    </row>
    <row r="6" spans="2:36">
      <c r="B6" s="47" t="s">
        <v>245</v>
      </c>
      <c r="C6" s="155" t="str">
        <f>BeamWS</f>
        <v>srim84Kr_</v>
      </c>
      <c r="D6" s="156"/>
      <c r="K6" s="108"/>
      <c r="L6" s="108"/>
      <c r="M6" s="108"/>
      <c r="N6" s="108"/>
      <c r="O6" s="108"/>
      <c r="P6" s="108"/>
      <c r="Q6" s="108"/>
      <c r="R6" s="212"/>
      <c r="S6" s="212"/>
      <c r="T6" s="213"/>
      <c r="U6" s="214" t="s">
        <v>246</v>
      </c>
      <c r="V6" s="215"/>
      <c r="W6" s="215"/>
      <c r="X6" s="215"/>
      <c r="Y6" s="215"/>
      <c r="Z6" s="215"/>
      <c r="AA6" s="326"/>
      <c r="AB6" s="216" t="s">
        <v>247</v>
      </c>
      <c r="AC6" s="114"/>
      <c r="AD6" s="31" t="s">
        <v>259</v>
      </c>
      <c r="AE6" s="220" t="s">
        <v>335</v>
      </c>
      <c r="AF6" s="31"/>
      <c r="AG6" s="218">
        <f>$C$49</f>
        <v>50</v>
      </c>
      <c r="AH6" s="219" t="s">
        <v>248</v>
      </c>
      <c r="AI6" s="31" t="s">
        <v>236</v>
      </c>
      <c r="AJ6" s="220" t="s">
        <v>335</v>
      </c>
    </row>
    <row r="7" spans="2:36">
      <c r="B7" s="158" t="s">
        <v>249</v>
      </c>
      <c r="C7" s="159">
        <f>[1]!srInfoIonA($C$11)</f>
        <v>84</v>
      </c>
      <c r="D7" s="160" t="str">
        <f>[1]!srElmNm([1]!srInfoIonZ($C$11))</f>
        <v>Kr</v>
      </c>
      <c r="E7" s="8"/>
      <c r="F7" s="46"/>
      <c r="G7" s="223" t="s">
        <v>250</v>
      </c>
      <c r="H7" s="224"/>
      <c r="I7" s="188"/>
      <c r="J7" s="188"/>
      <c r="K7" s="105"/>
      <c r="L7" s="108"/>
      <c r="M7" s="108"/>
      <c r="N7" s="108"/>
      <c r="O7" s="108"/>
      <c r="P7" s="108"/>
      <c r="R7" s="46"/>
      <c r="S7" s="188"/>
      <c r="T7" s="225"/>
      <c r="U7" s="226" t="s">
        <v>251</v>
      </c>
      <c r="V7" s="189" t="s">
        <v>252</v>
      </c>
      <c r="W7" s="189" t="s">
        <v>253</v>
      </c>
      <c r="X7" s="189" t="s">
        <v>254</v>
      </c>
      <c r="Y7" s="189" t="s">
        <v>255</v>
      </c>
      <c r="Z7" s="189" t="s">
        <v>256</v>
      </c>
      <c r="AA7" s="31" t="s">
        <v>257</v>
      </c>
      <c r="AB7" s="221" t="s">
        <v>258</v>
      </c>
      <c r="AC7" s="113"/>
      <c r="AD7" s="31" t="s">
        <v>110</v>
      </c>
      <c r="AE7" s="220" t="s">
        <v>110</v>
      </c>
      <c r="AF7" s="113"/>
      <c r="AG7" s="221" t="s">
        <v>260</v>
      </c>
      <c r="AH7" s="31"/>
      <c r="AI7" s="31" t="s">
        <v>311</v>
      </c>
      <c r="AJ7" s="220" t="s">
        <v>110</v>
      </c>
    </row>
    <row r="8" spans="2:36">
      <c r="B8" s="161" t="s">
        <v>237</v>
      </c>
      <c r="C8" s="162">
        <v>70</v>
      </c>
      <c r="D8" s="2" t="s">
        <v>262</v>
      </c>
      <c r="E8" s="108"/>
      <c r="F8" s="227" t="s">
        <v>263</v>
      </c>
      <c r="G8" s="228" t="s">
        <v>264</v>
      </c>
      <c r="H8" s="228" t="s">
        <v>265</v>
      </c>
      <c r="I8" s="229" t="s">
        <v>266</v>
      </c>
      <c r="J8" s="229" t="s">
        <v>267</v>
      </c>
      <c r="K8" s="230"/>
      <c r="L8" s="231"/>
      <c r="M8" s="231"/>
      <c r="N8" s="232"/>
      <c r="O8" s="231"/>
      <c r="P8" s="231"/>
      <c r="R8" s="233" t="s">
        <v>268</v>
      </c>
      <c r="S8" s="234"/>
      <c r="T8" s="235"/>
      <c r="U8" s="236" t="s">
        <v>269</v>
      </c>
      <c r="V8" s="237" t="s">
        <v>270</v>
      </c>
      <c r="W8" s="237" t="s">
        <v>270</v>
      </c>
      <c r="X8" s="237" t="s">
        <v>270</v>
      </c>
      <c r="Y8" s="237" t="s">
        <v>270</v>
      </c>
      <c r="Z8" s="237" t="s">
        <v>270</v>
      </c>
      <c r="AA8" s="322" t="s">
        <v>262</v>
      </c>
      <c r="AB8" s="239" t="s">
        <v>271</v>
      </c>
      <c r="AC8" s="329" t="s">
        <v>272</v>
      </c>
      <c r="AD8" s="330"/>
      <c r="AE8" s="238" t="s">
        <v>274</v>
      </c>
      <c r="AF8" s="113"/>
      <c r="AG8" s="239" t="s">
        <v>273</v>
      </c>
      <c r="AH8" s="240" t="s">
        <v>111</v>
      </c>
      <c r="AI8" s="330"/>
      <c r="AJ8" s="238" t="s">
        <v>274</v>
      </c>
    </row>
    <row r="9" spans="2:36">
      <c r="C9" s="193" t="s">
        <v>275</v>
      </c>
      <c r="E9" s="241"/>
      <c r="F9" s="242"/>
      <c r="G9" s="242"/>
      <c r="H9" s="242"/>
      <c r="I9" s="242"/>
      <c r="J9" s="242"/>
      <c r="K9" s="242"/>
      <c r="L9" s="231"/>
      <c r="M9" s="242"/>
      <c r="N9" s="243"/>
      <c r="O9" s="242"/>
      <c r="P9" s="242"/>
      <c r="Q9" s="243"/>
      <c r="R9" s="244"/>
      <c r="S9" s="244"/>
      <c r="T9" s="245"/>
      <c r="U9" s="246">
        <v>0</v>
      </c>
      <c r="V9" s="247">
        <f>IF($F9="",$C$8,[1]!srEnew($C$15,$C$8,$C$26))</f>
        <v>70</v>
      </c>
      <c r="W9" s="247">
        <f>IF($G9="",V9,[1]!srEnew($C$16,V9,$C$27))</f>
        <v>70</v>
      </c>
      <c r="X9" s="247">
        <f>IF($H9="",W9,[1]!srEnew($C$14,W9,$C$28))</f>
        <v>70</v>
      </c>
      <c r="Y9" s="247">
        <f>IF($I9="",X9,[1]!srEnew($C$14,X9,$C$29))</f>
        <v>70</v>
      </c>
      <c r="Z9" s="247">
        <f>IF($J9="",Y9,[1]!srEnew($C$17,Y9,$C$30))</f>
        <v>70</v>
      </c>
      <c r="AA9" s="248">
        <f t="shared" ref="AA9:AA17" si="0">[1]!srEnewGas($C$13,Z9,$C$34,$C$39*100,$C$38)</f>
        <v>67.80120402703443</v>
      </c>
      <c r="AB9" s="248">
        <f t="shared" ref="AB9:AB17" si="1">[1]!srEnewGas($C$13,AA9,$C$35,$C$39*100,$C$38)</f>
        <v>65.369473749017573</v>
      </c>
      <c r="AC9" s="249">
        <f t="shared" ref="AC9:AC17" si="2">AB9*$C$7</f>
        <v>5491.0357949174759</v>
      </c>
      <c r="AD9" s="248">
        <f t="shared" ref="AD9:AD17" si="3">[1]!srE2LETt($C$11,AB9,0)</f>
        <v>9.9270766475172163</v>
      </c>
      <c r="AE9" s="248"/>
      <c r="AF9" s="248"/>
      <c r="AG9" s="248">
        <f>[1]!srEnew($C$11,$AB9,$C$49)</f>
        <v>63.952240188926872</v>
      </c>
      <c r="AH9" s="249">
        <f t="shared" ref="AH9:AH17" si="4">AG9*$C$7</f>
        <v>5371.9881758698575</v>
      </c>
      <c r="AI9" s="248">
        <f t="shared" ref="AI9:AI17" si="5">[1]!srE2LETt($C$11,AG9,0)</f>
        <v>10.088826409421976</v>
      </c>
      <c r="AJ9" s="248"/>
    </row>
    <row r="10" spans="2:36">
      <c r="B10" s="19" t="s">
        <v>227</v>
      </c>
      <c r="C10" s="164" t="s">
        <v>276</v>
      </c>
      <c r="D10" s="165"/>
      <c r="F10" s="9"/>
      <c r="G10" s="250" t="s">
        <v>277</v>
      </c>
      <c r="H10" s="251"/>
      <c r="I10" s="251"/>
      <c r="J10" s="251"/>
      <c r="K10" s="251"/>
      <c r="L10" s="251"/>
      <c r="M10" s="251"/>
      <c r="N10" s="251"/>
      <c r="O10" s="251"/>
      <c r="P10" s="251"/>
      <c r="Q10" s="251" t="s">
        <v>278</v>
      </c>
      <c r="R10" s="252">
        <f>$AA$17</f>
        <v>57.295099937084387</v>
      </c>
      <c r="S10" s="253" t="s">
        <v>279</v>
      </c>
      <c r="T10" s="253"/>
      <c r="U10" s="254">
        <v>0</v>
      </c>
      <c r="V10" s="255">
        <f>IF($F10="",$C$8,[1]!srEnew($C$15,$C$8,$C$26))</f>
        <v>70</v>
      </c>
      <c r="W10" s="255">
        <f>IF($G10="",V10,[1]!srEnew($C$16,V10,$C$27))</f>
        <v>69.534970238095241</v>
      </c>
      <c r="X10" s="255">
        <f>IF($H10="",W10,[1]!srEnew($C$14,W10,$C$28))</f>
        <v>69.534970238095241</v>
      </c>
      <c r="Y10" s="255">
        <f>IF($I10="",X10,[1]!srEnew($C$14,X10,$C$29))</f>
        <v>69.534970238095241</v>
      </c>
      <c r="Z10" s="255">
        <f>IF($J10="",Y10,[1]!srEnew($C$17,Y10,$C$30))</f>
        <v>69.534970238095241</v>
      </c>
      <c r="AA10" s="256">
        <f t="shared" si="0"/>
        <v>67.336174265129671</v>
      </c>
      <c r="AB10" s="33">
        <f t="shared" si="1"/>
        <v>64.879307243226066</v>
      </c>
      <c r="AC10" s="257">
        <f t="shared" si="2"/>
        <v>5449.8618084309892</v>
      </c>
      <c r="AD10" s="258">
        <f t="shared" si="3"/>
        <v>9.9830196606084325</v>
      </c>
      <c r="AE10" s="324">
        <f t="shared" ref="AE10:AE17" si="6">[1]!srE2Rng($C$11,AB10)</f>
        <v>1448.9419595410154</v>
      </c>
      <c r="AF10" s="258"/>
      <c r="AG10" s="256">
        <f>[1]!srEnew($C$11,$AB10,$C$49)</f>
        <v>63.462073683135365</v>
      </c>
      <c r="AH10" s="259">
        <f t="shared" si="4"/>
        <v>5330.8141893833708</v>
      </c>
      <c r="AI10" s="256">
        <f t="shared" si="5"/>
        <v>10.144769422513193</v>
      </c>
      <c r="AJ10" s="324">
        <f t="shared" ref="AJ10:AJ17" si="7">[1]!srE2Rng($C$11,AG10)</f>
        <v>1398.9419595410156</v>
      </c>
    </row>
    <row r="11" spans="2:36">
      <c r="B11" s="166" t="s">
        <v>280</v>
      </c>
      <c r="C11" s="167" t="str">
        <f t="shared" ref="C11:C17" si="8">$C$6&amp;B11</f>
        <v>srim84Kr_Si</v>
      </c>
      <c r="D11" s="110"/>
      <c r="F11" s="9"/>
      <c r="G11" s="250" t="s">
        <v>281</v>
      </c>
      <c r="H11" s="250" t="s">
        <v>282</v>
      </c>
      <c r="I11" s="251"/>
      <c r="J11" s="251"/>
      <c r="K11" s="251"/>
      <c r="L11" s="251"/>
      <c r="M11" s="251"/>
      <c r="N11" s="251"/>
      <c r="O11" s="251"/>
      <c r="P11" s="251"/>
      <c r="Q11" s="251" t="s">
        <v>283</v>
      </c>
      <c r="R11" s="252">
        <f>$AA$24</f>
        <v>54.495894539818408</v>
      </c>
      <c r="S11" s="253" t="s">
        <v>284</v>
      </c>
      <c r="T11" s="253"/>
      <c r="U11" s="254">
        <v>0</v>
      </c>
      <c r="V11" s="255">
        <f>IF($F11="",$C$8,[1]!srEnew($C$15,$C$8,$C$26))</f>
        <v>70</v>
      </c>
      <c r="W11" s="255">
        <f>IF($G11="",V11,[1]!srEnew($C$16,V11,$C$27))</f>
        <v>69.534970238095241</v>
      </c>
      <c r="X11" s="255">
        <f>IF($H11="",W11,[1]!srEnew($C$14,W11,$C$28))</f>
        <v>69.074140745007682</v>
      </c>
      <c r="Y11" s="255">
        <f>IF($I11="",X11,[1]!srEnew($C$14,X11,$C$29))</f>
        <v>69.074140745007682</v>
      </c>
      <c r="Z11" s="255">
        <f>IF($J11="",Y11,[1]!srEnew($C$17,Y11,$C$30))</f>
        <v>69.074140745007682</v>
      </c>
      <c r="AA11" s="256">
        <f t="shared" si="0"/>
        <v>66.875344772042112</v>
      </c>
      <c r="AB11" s="33">
        <f t="shared" si="1"/>
        <v>64.393568047809453</v>
      </c>
      <c r="AC11" s="257">
        <f t="shared" si="2"/>
        <v>5409.0597160159941</v>
      </c>
      <c r="AD11" s="258">
        <f t="shared" si="3"/>
        <v>10.038457381968501</v>
      </c>
      <c r="AE11" s="324">
        <f t="shared" si="6"/>
        <v>1431.8050807267173</v>
      </c>
      <c r="AF11" s="258"/>
      <c r="AG11" s="256">
        <f>[1]!srEnew($C$11,$AB11,$C$49)</f>
        <v>62.976334487718745</v>
      </c>
      <c r="AH11" s="259">
        <f t="shared" si="4"/>
        <v>5290.0120969683749</v>
      </c>
      <c r="AI11" s="256">
        <f t="shared" si="5"/>
        <v>10.200207143873264</v>
      </c>
      <c r="AJ11" s="324">
        <f t="shared" si="7"/>
        <v>1381.8050807267173</v>
      </c>
    </row>
    <row r="12" spans="2:36">
      <c r="B12" s="166" t="s">
        <v>105</v>
      </c>
      <c r="C12" s="122" t="str">
        <f t="shared" si="8"/>
        <v>srim84Kr_Al</v>
      </c>
      <c r="D12" s="110"/>
      <c r="E12" s="108"/>
      <c r="F12" s="9"/>
      <c r="G12" s="250" t="s">
        <v>285</v>
      </c>
      <c r="H12" s="9"/>
      <c r="I12" s="250" t="s">
        <v>285</v>
      </c>
      <c r="J12" s="250" t="s">
        <v>285</v>
      </c>
      <c r="K12" s="251"/>
      <c r="L12" s="251"/>
      <c r="M12" s="251"/>
      <c r="N12" s="251"/>
      <c r="O12" s="251"/>
      <c r="P12" s="251"/>
      <c r="Q12" s="251"/>
      <c r="R12" s="261">
        <f>R10/R11</f>
        <v>1.0513654362572338</v>
      </c>
      <c r="S12" s="262" t="s">
        <v>286</v>
      </c>
      <c r="T12" s="262"/>
      <c r="U12" s="254">
        <v>0</v>
      </c>
      <c r="V12" s="255">
        <f>IF($F12="",$C$8,[1]!srEnew($C$15,$C$8,$C$26))</f>
        <v>70</v>
      </c>
      <c r="W12" s="255">
        <f>IF($G12="",V12,[1]!srEnew($C$16,V12,$C$27))</f>
        <v>69.534970238095241</v>
      </c>
      <c r="X12" s="255">
        <f>IF($H12="",W12,[1]!srEnew($C$14,W12,$C$28))</f>
        <v>69.534970238095241</v>
      </c>
      <c r="Y12" s="255">
        <f>IF($I12="",X12,[1]!srEnew($C$14,X12,$C$29))</f>
        <v>68.613311251920123</v>
      </c>
      <c r="Z12" s="255">
        <f>IF($J12="",Y12,[1]!srEnew($C$17,Y12,$C$30))</f>
        <v>67.125216013824883</v>
      </c>
      <c r="AA12" s="256">
        <f t="shared" si="0"/>
        <v>64.896702720030603</v>
      </c>
      <c r="AB12" s="33">
        <f t="shared" si="1"/>
        <v>62.339296033860023</v>
      </c>
      <c r="AC12" s="257">
        <f t="shared" si="2"/>
        <v>5236.5008668442424</v>
      </c>
      <c r="AD12" s="258">
        <f t="shared" si="3"/>
        <v>10.272912745220463</v>
      </c>
      <c r="AE12" s="324">
        <f t="shared" si="6"/>
        <v>1359.3303640745814</v>
      </c>
      <c r="AF12" s="258"/>
      <c r="AG12" s="256">
        <f>[1]!srEnew($C$11,$AB12,$C$49)</f>
        <v>60.922062473769316</v>
      </c>
      <c r="AH12" s="259">
        <f t="shared" si="4"/>
        <v>5117.4532477966222</v>
      </c>
      <c r="AI12" s="256">
        <f t="shared" si="5"/>
        <v>10.434662507125225</v>
      </c>
      <c r="AJ12" s="324">
        <f t="shared" si="7"/>
        <v>1309.3303640745814</v>
      </c>
    </row>
    <row r="13" spans="2:36">
      <c r="B13" s="166" t="s">
        <v>228</v>
      </c>
      <c r="C13" s="122" t="str">
        <f t="shared" si="8"/>
        <v>srim84Kr_Air</v>
      </c>
      <c r="D13" s="110"/>
      <c r="E13" s="108"/>
      <c r="F13" s="263"/>
      <c r="G13" s="250" t="s">
        <v>282</v>
      </c>
      <c r="H13" s="250" t="s">
        <v>285</v>
      </c>
      <c r="I13" s="250" t="s">
        <v>285</v>
      </c>
      <c r="J13" s="250" t="s">
        <v>285</v>
      </c>
      <c r="K13" s="251"/>
      <c r="L13" s="251"/>
      <c r="M13" s="251"/>
      <c r="N13" s="251"/>
      <c r="O13" s="251"/>
      <c r="P13" s="251"/>
      <c r="R13" s="251" t="s">
        <v>287</v>
      </c>
      <c r="S13" s="253"/>
      <c r="T13" s="253"/>
      <c r="U13" s="254">
        <v>0</v>
      </c>
      <c r="V13" s="255">
        <f>IF($F13="",$C$8,[1]!srEnew($C$15,$C$8,$C$26))</f>
        <v>70</v>
      </c>
      <c r="W13" s="255">
        <f>IF($G13="",V13,[1]!srEnew($C$16,V13,$C$27))</f>
        <v>69.534970238095241</v>
      </c>
      <c r="X13" s="255">
        <f>IF($H13="",W13,[1]!srEnew($C$14,W13,$C$28))</f>
        <v>69.074140745007682</v>
      </c>
      <c r="Y13" s="255">
        <f>IF($I13="",X13,[1]!srEnew($C$14,X13,$C$29))</f>
        <v>68.152481758832565</v>
      </c>
      <c r="Z13" s="255">
        <f>IF($J13="",Y13,[1]!srEnew($C$17,Y13,$C$30))</f>
        <v>66.664386520737324</v>
      </c>
      <c r="AA13" s="256">
        <f t="shared" si="0"/>
        <v>64.41096352461399</v>
      </c>
      <c r="AB13" s="33">
        <f t="shared" si="1"/>
        <v>61.853556838443403</v>
      </c>
      <c r="AC13" s="257">
        <f t="shared" si="2"/>
        <v>5195.6987744292455</v>
      </c>
      <c r="AD13" s="258">
        <f t="shared" si="3"/>
        <v>10.328350466580533</v>
      </c>
      <c r="AE13" s="324">
        <f t="shared" si="6"/>
        <v>1342.1934852602831</v>
      </c>
      <c r="AF13" s="258"/>
      <c r="AG13" s="256">
        <f>[1]!srEnew($C$11,$AB13,$C$49)</f>
        <v>60.436323278352695</v>
      </c>
      <c r="AH13" s="259">
        <f t="shared" si="4"/>
        <v>5076.6511553816263</v>
      </c>
      <c r="AI13" s="256">
        <f t="shared" si="5"/>
        <v>10.490100228485295</v>
      </c>
      <c r="AJ13" s="324">
        <f t="shared" si="7"/>
        <v>1292.1934852602831</v>
      </c>
    </row>
    <row r="14" spans="2:36">
      <c r="B14" s="166" t="s">
        <v>288</v>
      </c>
      <c r="C14" s="122" t="str">
        <f t="shared" si="8"/>
        <v>srim84Kr_Mylar</v>
      </c>
      <c r="D14" s="1"/>
      <c r="E14" s="149"/>
      <c r="F14" s="250" t="s">
        <v>281</v>
      </c>
      <c r="G14" s="250" t="s">
        <v>285</v>
      </c>
      <c r="H14" s="251"/>
      <c r="I14" s="251"/>
      <c r="J14" s="251"/>
      <c r="K14" s="251"/>
      <c r="L14" s="251"/>
      <c r="M14" s="251"/>
      <c r="N14" s="251"/>
      <c r="O14" s="251"/>
      <c r="P14" s="251"/>
      <c r="Q14" s="251" t="s">
        <v>289</v>
      </c>
      <c r="R14" s="254">
        <f>[1]!srE2Rng($C$12,R10)</f>
        <v>1053.5099262670108</v>
      </c>
      <c r="S14" s="253" t="s">
        <v>0</v>
      </c>
      <c r="T14" s="253"/>
      <c r="U14" s="254">
        <v>0</v>
      </c>
      <c r="V14" s="255">
        <f>IF($F14="",$C$8,[1]!srEnew($C$15,$C$8,$C$26))</f>
        <v>63.301579686803962</v>
      </c>
      <c r="W14" s="255">
        <f>IF($G14="",V14,[1]!srEnew($C$16,V14,$C$27))</f>
        <v>62.788443397805608</v>
      </c>
      <c r="X14" s="255">
        <f>IF($H14="",W14,[1]!srEnew($C$14,W14,$C$28))</f>
        <v>62.788443397805608</v>
      </c>
      <c r="Y14" s="255">
        <f>IF($I14="",X14,[1]!srEnew($C$14,X14,$C$29))</f>
        <v>62.788443397805608</v>
      </c>
      <c r="Z14" s="255">
        <f>IF($J14="",Y14,[1]!srEnew($C$17,Y14,$C$30))</f>
        <v>62.788443397805608</v>
      </c>
      <c r="AA14" s="256">
        <f t="shared" si="0"/>
        <v>60.470793588463522</v>
      </c>
      <c r="AB14" s="33">
        <f t="shared" si="1"/>
        <v>57.771290788629713</v>
      </c>
      <c r="AC14" s="257">
        <f t="shared" si="2"/>
        <v>4852.7884262448961</v>
      </c>
      <c r="AD14" s="258">
        <f t="shared" si="3"/>
        <v>10.829908764576416</v>
      </c>
      <c r="AE14" s="324">
        <f t="shared" si="6"/>
        <v>1204.0596019730604</v>
      </c>
      <c r="AF14" s="258"/>
      <c r="AG14" s="256">
        <f>[1]!srEnew($C$11,$AB14,$C$49)</f>
        <v>56.204874748529463</v>
      </c>
      <c r="AH14" s="259">
        <f t="shared" si="4"/>
        <v>4721.2094788764753</v>
      </c>
      <c r="AI14" s="256">
        <f t="shared" si="5"/>
        <v>11.04054613299747</v>
      </c>
      <c r="AJ14" s="324">
        <f t="shared" si="7"/>
        <v>1154.0596019730604</v>
      </c>
    </row>
    <row r="15" spans="2:36">
      <c r="B15" s="166" t="s">
        <v>2</v>
      </c>
      <c r="C15" s="122" t="str">
        <f t="shared" si="8"/>
        <v>srim84Kr_Au</v>
      </c>
      <c r="D15" s="1"/>
      <c r="E15" s="108"/>
      <c r="F15" s="250" t="s">
        <v>285</v>
      </c>
      <c r="G15" s="250" t="s">
        <v>285</v>
      </c>
      <c r="H15" s="250" t="s">
        <v>285</v>
      </c>
      <c r="I15" s="251"/>
      <c r="J15" s="251"/>
      <c r="K15" s="251"/>
      <c r="L15" s="251"/>
      <c r="M15" s="251"/>
      <c r="N15" s="251"/>
      <c r="O15" s="251"/>
      <c r="P15" s="251"/>
      <c r="Q15" s="251" t="s">
        <v>290</v>
      </c>
      <c r="R15" s="254">
        <f>[1]!srE2Rng($C$12,R11)</f>
        <v>970.00000000000011</v>
      </c>
      <c r="S15" s="253" t="s">
        <v>0</v>
      </c>
      <c r="T15" s="253"/>
      <c r="U15" s="254">
        <v>0</v>
      </c>
      <c r="V15" s="255">
        <f>IF($F15="",$C$8,[1]!srEnew($C$15,$C$8,$C$26))</f>
        <v>63.301579686803962</v>
      </c>
      <c r="W15" s="255">
        <f>IF($G15="",V15,[1]!srEnew($C$16,V15,$C$27))</f>
        <v>62.788443397805608</v>
      </c>
      <c r="X15" s="255">
        <f>IF($H15="",W15,[1]!srEnew($C$14,W15,$C$28))</f>
        <v>62.312252921615134</v>
      </c>
      <c r="Y15" s="255">
        <f>IF($I15="",X15,[1]!srEnew($C$14,X15,$C$29))</f>
        <v>62.312252921615134</v>
      </c>
      <c r="Z15" s="255">
        <f>IF($J15="",Y15,[1]!srEnew($C$17,Y15,$C$30))</f>
        <v>62.312252921615134</v>
      </c>
      <c r="AA15" s="256">
        <f t="shared" si="0"/>
        <v>59.994603112273047</v>
      </c>
      <c r="AB15" s="33">
        <f t="shared" si="1"/>
        <v>57.253083505716553</v>
      </c>
      <c r="AC15" s="257">
        <f t="shared" si="2"/>
        <v>4809.2590144801907</v>
      </c>
      <c r="AD15" s="258">
        <f t="shared" si="3"/>
        <v>10.899592562223475</v>
      </c>
      <c r="AE15" s="324">
        <f t="shared" si="6"/>
        <v>1187.5184255024724</v>
      </c>
      <c r="AF15" s="258"/>
      <c r="AG15" s="256">
        <f>[1]!srEnew($C$11,$AB15,$C$49)</f>
        <v>55.686667465616303</v>
      </c>
      <c r="AH15" s="259">
        <f t="shared" si="4"/>
        <v>4677.6800671117699</v>
      </c>
      <c r="AI15" s="256">
        <f t="shared" si="5"/>
        <v>11.110229930644527</v>
      </c>
      <c r="AJ15" s="324">
        <f t="shared" si="7"/>
        <v>1137.5184255024724</v>
      </c>
    </row>
    <row r="16" spans="2:36">
      <c r="B16" s="166" t="s">
        <v>291</v>
      </c>
      <c r="C16" s="122" t="str">
        <f t="shared" si="8"/>
        <v>srim84Kr_Kapton</v>
      </c>
      <c r="D16" s="1"/>
      <c r="E16" s="181"/>
      <c r="F16" s="250" t="s">
        <v>285</v>
      </c>
      <c r="G16" s="250" t="s">
        <v>285</v>
      </c>
      <c r="H16" s="251"/>
      <c r="I16" s="250" t="s">
        <v>285</v>
      </c>
      <c r="J16" s="250" t="s">
        <v>285</v>
      </c>
      <c r="K16" s="251"/>
      <c r="L16" s="251"/>
      <c r="M16" s="251"/>
      <c r="N16" s="251"/>
      <c r="O16" s="251"/>
      <c r="P16" s="251"/>
      <c r="Q16" s="251" t="s">
        <v>292</v>
      </c>
      <c r="R16" s="264">
        <f>R14-R15</f>
        <v>83.509926267010655</v>
      </c>
      <c r="S16" s="262" t="s">
        <v>293</v>
      </c>
      <c r="T16" s="262"/>
      <c r="U16" s="254">
        <v>0</v>
      </c>
      <c r="V16" s="255">
        <f>IF($F16="",$C$8,[1]!srEnew($C$15,$C$8,$C$26))</f>
        <v>63.301579686803962</v>
      </c>
      <c r="W16" s="255">
        <f>IF($G16="",V16,[1]!srEnew($C$16,V16,$C$27))</f>
        <v>62.788443397805608</v>
      </c>
      <c r="X16" s="255">
        <f>IF($H16="",W16,[1]!srEnew($C$14,W16,$C$28))</f>
        <v>62.788443397805608</v>
      </c>
      <c r="Y16" s="255">
        <f>IF($I16="",X16,[1]!srEnew($C$14,X16,$C$29))</f>
        <v>61.836062445424652</v>
      </c>
      <c r="Z16" s="255">
        <f>IF($J16="",Y16,[1]!srEnew($C$17,Y16,$C$30))</f>
        <v>60.269646405324401</v>
      </c>
      <c r="AA16" s="256">
        <f t="shared" si="0"/>
        <v>57.813307219997554</v>
      </c>
      <c r="AB16" s="33">
        <f t="shared" si="1"/>
        <v>55.030247002694274</v>
      </c>
      <c r="AC16" s="257">
        <f t="shared" si="2"/>
        <v>4622.540748226319</v>
      </c>
      <c r="AD16" s="258">
        <f t="shared" si="3"/>
        <v>11.198499378446387</v>
      </c>
      <c r="AE16" s="324">
        <f t="shared" si="6"/>
        <v>1116.5654843260013</v>
      </c>
      <c r="AF16" s="258"/>
      <c r="AG16" s="256">
        <f>[1]!srEnew($C$11,$AB16,$C$49)</f>
        <v>53.460298186135226</v>
      </c>
      <c r="AH16" s="259">
        <f t="shared" si="4"/>
        <v>4490.6650476353589</v>
      </c>
      <c r="AI16" s="256">
        <f t="shared" si="5"/>
        <v>11.412600816890571</v>
      </c>
      <c r="AJ16" s="324">
        <f t="shared" si="7"/>
        <v>1066.5654843260013</v>
      </c>
    </row>
    <row r="17" spans="2:36">
      <c r="B17" s="169" t="s">
        <v>294</v>
      </c>
      <c r="C17" s="170" t="str">
        <f t="shared" si="8"/>
        <v>srim84Kr_EJ212</v>
      </c>
      <c r="D17" s="2"/>
      <c r="E17" s="265"/>
      <c r="F17" s="250" t="s">
        <v>285</v>
      </c>
      <c r="G17" s="250" t="s">
        <v>285</v>
      </c>
      <c r="H17" s="250" t="s">
        <v>285</v>
      </c>
      <c r="I17" s="250" t="s">
        <v>285</v>
      </c>
      <c r="J17" s="250" t="s">
        <v>277</v>
      </c>
      <c r="K17" s="251"/>
      <c r="L17" s="251"/>
      <c r="M17" s="251"/>
      <c r="N17" s="251"/>
      <c r="O17" s="251"/>
      <c r="P17" s="251"/>
      <c r="Q17" s="251"/>
      <c r="R17" s="254"/>
      <c r="S17" s="253"/>
      <c r="T17" s="253"/>
      <c r="U17" s="254">
        <v>0</v>
      </c>
      <c r="V17" s="255">
        <f>IF($F17="",$C$8,[1]!srEnew($C$15,$C$8,$C$26))</f>
        <v>63.301579686803962</v>
      </c>
      <c r="W17" s="255">
        <f>IF($G17="",V17,[1]!srEnew($C$16,V17,$C$27))</f>
        <v>62.788443397805608</v>
      </c>
      <c r="X17" s="255">
        <f>IF($H17="",W17,[1]!srEnew($C$14,W17,$C$28))</f>
        <v>62.312252921615134</v>
      </c>
      <c r="Y17" s="255">
        <f>IF($I17="",X17,[1]!srEnew($C$14,X17,$C$29))</f>
        <v>61.359871969234177</v>
      </c>
      <c r="Z17" s="255">
        <f>IF($J17="",Y17,[1]!srEnew($C$17,Y17,$C$30))</f>
        <v>59.793455929133927</v>
      </c>
      <c r="AA17" s="266">
        <f t="shared" si="0"/>
        <v>57.295099937084387</v>
      </c>
      <c r="AB17" s="33">
        <f t="shared" si="1"/>
        <v>54.512039719781107</v>
      </c>
      <c r="AC17" s="257">
        <f t="shared" si="2"/>
        <v>4579.0113364616127</v>
      </c>
      <c r="AD17" s="258">
        <f t="shared" si="3"/>
        <v>11.268183176093446</v>
      </c>
      <c r="AE17" s="324">
        <f t="shared" si="6"/>
        <v>1100.0243078554131</v>
      </c>
      <c r="AF17" s="258"/>
      <c r="AG17" s="256">
        <f>[1]!srEnew($C$11,$AB17,$C$49)</f>
        <v>52.925076487105535</v>
      </c>
      <c r="AH17" s="259">
        <f t="shared" si="4"/>
        <v>4445.7064249168652</v>
      </c>
      <c r="AI17" s="256">
        <f t="shared" si="5"/>
        <v>11.498968129477706</v>
      </c>
      <c r="AJ17" s="324">
        <f t="shared" si="7"/>
        <v>1050.0243078554131</v>
      </c>
    </row>
    <row r="18" spans="2:36">
      <c r="E18" s="267"/>
      <c r="F18" s="268"/>
      <c r="G18" s="268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54"/>
      <c r="S18" s="253"/>
      <c r="T18" s="253"/>
      <c r="U18" s="270"/>
      <c r="V18" s="271"/>
      <c r="W18" s="254"/>
      <c r="X18" s="254"/>
      <c r="Y18" s="254"/>
      <c r="Z18" s="254"/>
      <c r="AA18" s="323" t="s">
        <v>336</v>
      </c>
      <c r="AB18" s="33"/>
      <c r="AC18" s="257"/>
      <c r="AD18" s="258"/>
      <c r="AE18" s="258"/>
      <c r="AF18" s="258"/>
      <c r="AG18" s="256"/>
      <c r="AH18" s="259"/>
      <c r="AI18" s="256"/>
      <c r="AJ18" s="256"/>
    </row>
    <row r="19" spans="2:36">
      <c r="B19" s="191" t="s">
        <v>295</v>
      </c>
      <c r="C19" s="120"/>
      <c r="D19" s="120"/>
      <c r="E19" s="267"/>
      <c r="F19" s="268"/>
      <c r="G19" s="268"/>
      <c r="H19" s="269"/>
      <c r="I19" s="269"/>
      <c r="J19" s="269"/>
      <c r="K19" s="269"/>
      <c r="L19" s="269"/>
      <c r="M19" s="269"/>
      <c r="N19" s="269"/>
      <c r="O19" s="269"/>
      <c r="P19" s="269"/>
      <c r="Q19" s="269" t="s">
        <v>296</v>
      </c>
      <c r="R19" s="272">
        <f>[1]!srE2Rng($C$12,$C$8)</f>
        <v>1452</v>
      </c>
      <c r="S19" s="43" t="s">
        <v>107</v>
      </c>
      <c r="U19" s="207" t="s">
        <v>297</v>
      </c>
      <c r="V19" s="117"/>
      <c r="W19" s="117"/>
      <c r="X19" s="117"/>
      <c r="Y19" s="117"/>
      <c r="Z19" s="117"/>
      <c r="AA19" s="325"/>
      <c r="AB19" s="208" t="s">
        <v>337</v>
      </c>
      <c r="AC19" s="222"/>
      <c r="AD19" s="331"/>
      <c r="AE19" s="332" t="s">
        <v>243</v>
      </c>
      <c r="AF19" s="108"/>
      <c r="AG19" s="273" t="s">
        <v>244</v>
      </c>
      <c r="AH19" s="211"/>
      <c r="AI19" s="328"/>
      <c r="AJ19" s="333"/>
    </row>
    <row r="20" spans="2:36">
      <c r="B20" s="150">
        <v>1020</v>
      </c>
      <c r="C20" s="120" t="s">
        <v>298</v>
      </c>
      <c r="D20" s="120"/>
      <c r="E20" s="267"/>
      <c r="G20" s="274" t="s">
        <v>299</v>
      </c>
      <c r="R20" s="275" t="s">
        <v>300</v>
      </c>
      <c r="S20" s="276"/>
      <c r="T20" s="213"/>
      <c r="U20" s="277" t="s">
        <v>301</v>
      </c>
      <c r="V20" s="215"/>
      <c r="W20" s="215"/>
      <c r="X20" s="215"/>
      <c r="Y20" s="215"/>
      <c r="Z20" s="215"/>
      <c r="AA20" s="326"/>
      <c r="AB20" s="216" t="s">
        <v>247</v>
      </c>
      <c r="AC20" s="114"/>
      <c r="AD20" s="31" t="s">
        <v>236</v>
      </c>
      <c r="AE20" s="220" t="s">
        <v>335</v>
      </c>
      <c r="AF20" s="31"/>
      <c r="AG20" s="218">
        <f>$C$49</f>
        <v>50</v>
      </c>
      <c r="AH20" s="219" t="s">
        <v>302</v>
      </c>
      <c r="AI20" s="31" t="s">
        <v>236</v>
      </c>
      <c r="AJ20" s="220" t="s">
        <v>335</v>
      </c>
    </row>
    <row r="21" spans="2:36">
      <c r="B21" s="150">
        <v>927</v>
      </c>
      <c r="C21" s="120" t="s">
        <v>303</v>
      </c>
      <c r="D21" s="120"/>
      <c r="E21" s="267"/>
      <c r="F21" s="46"/>
      <c r="G21" s="223" t="s">
        <v>304</v>
      </c>
      <c r="H21" s="224"/>
      <c r="I21" s="188"/>
      <c r="J21" s="188"/>
      <c r="K21" s="188"/>
      <c r="L21" s="188"/>
      <c r="M21" s="188"/>
      <c r="N21" s="188"/>
      <c r="O21" s="188"/>
      <c r="P21" s="188"/>
      <c r="Q21" s="188"/>
      <c r="R21" s="278" t="s">
        <v>261</v>
      </c>
      <c r="S21" s="279" t="s">
        <v>305</v>
      </c>
      <c r="T21" s="280"/>
      <c r="U21" s="281" t="s">
        <v>306</v>
      </c>
      <c r="V21" s="189" t="s">
        <v>252</v>
      </c>
      <c r="W21" s="189" t="s">
        <v>253</v>
      </c>
      <c r="X21" s="189" t="s">
        <v>254</v>
      </c>
      <c r="Y21" s="189" t="s">
        <v>307</v>
      </c>
      <c r="Z21" s="189" t="s">
        <v>308</v>
      </c>
      <c r="AA21" s="31" t="s">
        <v>309</v>
      </c>
      <c r="AB21" s="221" t="s">
        <v>258</v>
      </c>
      <c r="AC21" s="113"/>
      <c r="AD21" s="31" t="s">
        <v>311</v>
      </c>
      <c r="AE21" s="220" t="s">
        <v>110</v>
      </c>
      <c r="AF21" s="113"/>
      <c r="AG21" s="221" t="s">
        <v>260</v>
      </c>
      <c r="AH21" s="31"/>
      <c r="AI21" s="31" t="s">
        <v>311</v>
      </c>
      <c r="AJ21" s="220" t="s">
        <v>110</v>
      </c>
    </row>
    <row r="22" spans="2:36">
      <c r="E22" s="174"/>
      <c r="F22" s="282">
        <v>1</v>
      </c>
      <c r="G22" s="283">
        <v>2</v>
      </c>
      <c r="H22" s="283">
        <v>3</v>
      </c>
      <c r="I22" s="284">
        <v>4</v>
      </c>
      <c r="J22" s="284">
        <v>5</v>
      </c>
      <c r="K22" s="283">
        <v>6</v>
      </c>
      <c r="L22" s="285">
        <v>7</v>
      </c>
      <c r="M22" s="283">
        <v>8</v>
      </c>
      <c r="N22" s="286">
        <v>9</v>
      </c>
      <c r="O22" s="283" t="s">
        <v>145</v>
      </c>
      <c r="P22" s="283" t="s">
        <v>146</v>
      </c>
      <c r="Q22" s="286" t="s">
        <v>147</v>
      </c>
      <c r="R22" s="236" t="s">
        <v>274</v>
      </c>
      <c r="S22" s="287" t="s">
        <v>107</v>
      </c>
      <c r="T22" s="288" t="s">
        <v>310</v>
      </c>
      <c r="U22" s="236" t="s">
        <v>274</v>
      </c>
      <c r="V22" s="237" t="s">
        <v>270</v>
      </c>
      <c r="W22" s="237" t="s">
        <v>270</v>
      </c>
      <c r="X22" s="237" t="s">
        <v>270</v>
      </c>
      <c r="Y22" s="237" t="s">
        <v>270</v>
      </c>
      <c r="Z22" s="237" t="s">
        <v>270</v>
      </c>
      <c r="AA22" s="322" t="s">
        <v>109</v>
      </c>
      <c r="AB22" s="239" t="s">
        <v>273</v>
      </c>
      <c r="AC22" s="329" t="s">
        <v>111</v>
      </c>
      <c r="AD22" s="330"/>
      <c r="AE22" s="238" t="s">
        <v>274</v>
      </c>
      <c r="AF22" s="113"/>
      <c r="AG22" s="239" t="s">
        <v>109</v>
      </c>
      <c r="AH22" s="240" t="s">
        <v>111</v>
      </c>
      <c r="AI22" s="330"/>
      <c r="AJ22" s="238" t="s">
        <v>274</v>
      </c>
    </row>
    <row r="23" spans="2:36" s="102" customFormat="1">
      <c r="B23" s="289"/>
      <c r="C23" s="289"/>
      <c r="D23" s="289"/>
      <c r="E23" s="241"/>
      <c r="F23" s="290"/>
      <c r="G23" s="290"/>
      <c r="H23" s="290"/>
      <c r="I23" s="291"/>
      <c r="J23" s="291"/>
      <c r="K23" s="290"/>
      <c r="L23" s="290"/>
      <c r="M23" s="290"/>
      <c r="N23" s="292"/>
      <c r="O23" s="290"/>
      <c r="P23" s="290"/>
      <c r="Q23" s="292"/>
      <c r="R23" s="246">
        <f t="shared" ref="R23:R86" si="9">[2]!e5aEDthkI(ThEDtbl,F23:Q23)</f>
        <v>0</v>
      </c>
      <c r="S23" s="246"/>
      <c r="T23" s="293" t="str">
        <f t="shared" ref="T23:T86" si="10">[2]!e5aEDflgI2S(F23:Q23)</f>
        <v>0000000000000</v>
      </c>
      <c r="U23" s="246">
        <f t="shared" ref="U23:U86" si="11">$C$43-$R23</f>
        <v>970</v>
      </c>
      <c r="V23" s="246"/>
      <c r="W23" s="246"/>
      <c r="X23" s="294"/>
      <c r="Y23" s="295"/>
      <c r="Z23" s="295"/>
      <c r="AA23" s="247">
        <f t="shared" ref="AA23:AA86" si="12">[1]!srRng2E($C$12,U23)</f>
        <v>54.495894539818408</v>
      </c>
      <c r="AB23" s="248">
        <f t="shared" ref="AB23:AB86" si="13">[1]!srEnewGas($C$13,AA23,$C$35,$C$39*100,$C$38)</f>
        <v>51.532970362942862</v>
      </c>
      <c r="AC23" s="249">
        <f t="shared" ref="AC23:AC86" si="14">AB23*$C$7</f>
        <v>4328.7695104872</v>
      </c>
      <c r="AD23" s="248">
        <f t="shared" ref="AD23:AD86" si="15">[1]!srE2LETt($C$11,AB23,0)</f>
        <v>11.723608619573669</v>
      </c>
      <c r="AE23" s="248"/>
      <c r="AF23" s="248"/>
      <c r="AG23" s="248">
        <f>[1]!srEnew($C$11,$AB23,$C$49)</f>
        <v>49.915123833158951</v>
      </c>
      <c r="AH23" s="249">
        <f t="shared" ref="AH23:AH86" si="16">AG23*$C$7</f>
        <v>4192.8704019853521</v>
      </c>
      <c r="AI23" s="248">
        <f t="shared" ref="AI23:AI86" si="17">[1]!srE2LETt($C$11,AG23,0)</f>
        <v>11.98467624297006</v>
      </c>
      <c r="AJ23" s="248"/>
    </row>
    <row r="24" spans="2:36">
      <c r="B24" s="194" t="s">
        <v>312</v>
      </c>
      <c r="C24" s="195" t="s">
        <v>238</v>
      </c>
      <c r="D24" s="196" t="s">
        <v>239</v>
      </c>
      <c r="E24" s="112"/>
      <c r="F24" s="268">
        <v>0</v>
      </c>
      <c r="G24" s="268">
        <v>0</v>
      </c>
      <c r="H24" s="269">
        <v>0</v>
      </c>
      <c r="I24" s="296">
        <v>0</v>
      </c>
      <c r="J24" s="296">
        <v>0</v>
      </c>
      <c r="K24" s="296">
        <v>0</v>
      </c>
      <c r="L24" s="296">
        <v>0</v>
      </c>
      <c r="M24" s="296">
        <v>0</v>
      </c>
      <c r="N24" s="296">
        <v>0</v>
      </c>
      <c r="O24" s="296">
        <v>0</v>
      </c>
      <c r="P24" s="296">
        <v>0</v>
      </c>
      <c r="Q24" s="296">
        <v>0</v>
      </c>
      <c r="R24" s="254">
        <f t="shared" si="9"/>
        <v>0</v>
      </c>
      <c r="S24" s="254"/>
      <c r="T24" s="297" t="str">
        <f t="shared" si="10"/>
        <v>0000000000000</v>
      </c>
      <c r="U24" s="270">
        <f t="shared" si="11"/>
        <v>970</v>
      </c>
      <c r="V24" s="270"/>
      <c r="W24" s="270"/>
      <c r="X24" s="298"/>
      <c r="Y24" s="299"/>
      <c r="Z24" s="299"/>
      <c r="AA24" s="300">
        <f t="shared" si="12"/>
        <v>54.495894539818408</v>
      </c>
      <c r="AB24" s="33">
        <f t="shared" si="13"/>
        <v>51.532970362942862</v>
      </c>
      <c r="AC24" s="257">
        <f t="shared" si="14"/>
        <v>4328.7695104872</v>
      </c>
      <c r="AD24" s="258">
        <f t="shared" si="15"/>
        <v>11.723608619573669</v>
      </c>
      <c r="AE24" s="324">
        <f>[1]!srE2Rng($C$11,AB24)</f>
        <v>1007.0008782984507</v>
      </c>
      <c r="AF24" s="258"/>
      <c r="AG24" s="256">
        <f>[1]!srEnew($C$11,$AB24,$C$49)</f>
        <v>49.915123833158951</v>
      </c>
      <c r="AH24" s="259">
        <f t="shared" si="16"/>
        <v>4192.8704019853521</v>
      </c>
      <c r="AI24" s="301">
        <f t="shared" si="17"/>
        <v>11.98467624297006</v>
      </c>
      <c r="AJ24" s="324">
        <f t="shared" ref="AJ24:AJ87" si="18">[1]!srE2Rng($C$11,AG24)</f>
        <v>957.00087829845063</v>
      </c>
    </row>
    <row r="25" spans="2:36">
      <c r="B25" s="197" t="s">
        <v>9</v>
      </c>
      <c r="C25" s="198" t="s">
        <v>0</v>
      </c>
      <c r="D25" s="16" t="s">
        <v>0</v>
      </c>
      <c r="E25" s="112"/>
      <c r="F25" s="268">
        <v>0</v>
      </c>
      <c r="G25" s="268">
        <v>0</v>
      </c>
      <c r="H25" s="269">
        <v>0</v>
      </c>
      <c r="I25" s="296">
        <v>0</v>
      </c>
      <c r="J25" s="296">
        <v>0</v>
      </c>
      <c r="K25" s="296">
        <v>0</v>
      </c>
      <c r="L25" s="296">
        <v>0</v>
      </c>
      <c r="M25" s="296">
        <v>0</v>
      </c>
      <c r="N25" s="296">
        <v>0</v>
      </c>
      <c r="O25" s="296" t="s">
        <v>313</v>
      </c>
      <c r="P25" s="296">
        <v>0</v>
      </c>
      <c r="Q25" s="296">
        <v>0</v>
      </c>
      <c r="R25" s="254">
        <f t="shared" si="9"/>
        <v>5.48</v>
      </c>
      <c r="S25" s="302">
        <f>R25-R24</f>
        <v>5.48</v>
      </c>
      <c r="T25" s="297" t="str">
        <f t="shared" si="10"/>
        <v>000000000A000</v>
      </c>
      <c r="U25" s="270">
        <f t="shared" si="11"/>
        <v>964.52</v>
      </c>
      <c r="V25" s="270"/>
      <c r="W25" s="270"/>
      <c r="X25" s="270"/>
      <c r="Y25" s="270"/>
      <c r="Z25" s="270"/>
      <c r="AA25" s="303">
        <f t="shared" si="12"/>
        <v>54.312208045736597</v>
      </c>
      <c r="AB25" s="33">
        <f t="shared" si="13"/>
        <v>51.331507756530556</v>
      </c>
      <c r="AC25" s="257">
        <f t="shared" si="14"/>
        <v>4311.846651548567</v>
      </c>
      <c r="AD25" s="258">
        <f t="shared" si="15"/>
        <v>11.756118108509142</v>
      </c>
      <c r="AE25" s="324">
        <f>[1]!srE2Rng($C$11,AB25)</f>
        <v>1000.7746200377487</v>
      </c>
      <c r="AF25" s="258"/>
      <c r="AG25" s="256">
        <f>[1]!srEnew($C$11,$AB25,$C$49)</f>
        <v>49.713661226746652</v>
      </c>
      <c r="AH25" s="259">
        <f t="shared" si="16"/>
        <v>4175.9475430467191</v>
      </c>
      <c r="AI25" s="256">
        <f t="shared" si="17"/>
        <v>12.017185731905531</v>
      </c>
      <c r="AJ25" s="324">
        <f t="shared" si="18"/>
        <v>950.77462003774872</v>
      </c>
    </row>
    <row r="26" spans="2:36">
      <c r="B26" s="115" t="s">
        <v>2</v>
      </c>
      <c r="C26" s="199">
        <v>48.8</v>
      </c>
      <c r="D26" s="304">
        <f>ThAu</f>
        <v>48.8</v>
      </c>
      <c r="E26" s="112"/>
      <c r="F26" s="305">
        <v>1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254">
        <f t="shared" si="9"/>
        <v>10.199999999999999</v>
      </c>
      <c r="S26" s="302">
        <f t="shared" ref="S26:S89" si="19">R26-R25</f>
        <v>4.7199999999999989</v>
      </c>
      <c r="T26" s="297" t="str">
        <f t="shared" si="10"/>
        <v>1000000000000</v>
      </c>
      <c r="U26" s="270">
        <f t="shared" si="11"/>
        <v>959.8</v>
      </c>
      <c r="V26" s="270"/>
      <c r="W26" s="270"/>
      <c r="X26" s="270"/>
      <c r="Y26" s="270"/>
      <c r="Z26" s="270"/>
      <c r="AA26" s="303">
        <f t="shared" si="12"/>
        <v>54.153996320907005</v>
      </c>
      <c r="AB26" s="33">
        <f t="shared" si="13"/>
        <v>51.157985219620677</v>
      </c>
      <c r="AC26" s="257">
        <f t="shared" si="14"/>
        <v>4297.2707584481368</v>
      </c>
      <c r="AD26" s="258">
        <f t="shared" si="15"/>
        <v>11.784118982190792</v>
      </c>
      <c r="AE26" s="324">
        <f>[1]!srE2Rng($C$11,AB26)</f>
        <v>995.41185744823849</v>
      </c>
      <c r="AF26" s="258"/>
      <c r="AG26" s="256">
        <f>[1]!srEnew($C$11,$AB26,$C$49)</f>
        <v>49.540138689836773</v>
      </c>
      <c r="AH26" s="259">
        <f t="shared" si="16"/>
        <v>4161.3716499462889</v>
      </c>
      <c r="AI26" s="256">
        <f t="shared" si="17"/>
        <v>12.045186605587181</v>
      </c>
      <c r="AJ26" s="324">
        <f t="shared" si="18"/>
        <v>945.41185744823861</v>
      </c>
    </row>
    <row r="27" spans="2:36">
      <c r="B27" s="115" t="s">
        <v>291</v>
      </c>
      <c r="C27" s="199">
        <v>25</v>
      </c>
      <c r="D27" s="304">
        <f>ThKapton</f>
        <v>75</v>
      </c>
      <c r="E27" s="112"/>
      <c r="F27" s="42">
        <v>0</v>
      </c>
      <c r="G27" s="306">
        <v>2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254">
        <f t="shared" si="9"/>
        <v>12.8</v>
      </c>
      <c r="S27" s="302">
        <f t="shared" si="19"/>
        <v>2.6000000000000014</v>
      </c>
      <c r="T27" s="297" t="str">
        <f t="shared" si="10"/>
        <v>0200000000000</v>
      </c>
      <c r="U27" s="270">
        <f t="shared" si="11"/>
        <v>957.2</v>
      </c>
      <c r="V27" s="270"/>
      <c r="W27" s="270"/>
      <c r="X27" s="270"/>
      <c r="Y27" s="270"/>
      <c r="Z27" s="270"/>
      <c r="AA27" s="303">
        <f t="shared" si="12"/>
        <v>54.066845794517832</v>
      </c>
      <c r="AB27" s="33">
        <f t="shared" si="13"/>
        <v>51.062400771322878</v>
      </c>
      <c r="AC27" s="257">
        <f t="shared" si="14"/>
        <v>4289.2416647911214</v>
      </c>
      <c r="AD27" s="258">
        <f t="shared" si="15"/>
        <v>11.799543192269663</v>
      </c>
      <c r="AE27" s="324">
        <f>[1]!srE2Rng($C$11,AB27)</f>
        <v>992.45779330994947</v>
      </c>
      <c r="AF27" s="258"/>
      <c r="AG27" s="256">
        <f>[1]!srEnew($C$11,$AB27,$C$49)</f>
        <v>49.444554241538967</v>
      </c>
      <c r="AH27" s="259">
        <f t="shared" si="16"/>
        <v>4153.3425562892735</v>
      </c>
      <c r="AI27" s="256">
        <f t="shared" si="17"/>
        <v>12.060610815666054</v>
      </c>
      <c r="AJ27" s="324">
        <f t="shared" si="18"/>
        <v>942.45779330994935</v>
      </c>
    </row>
    <row r="28" spans="2:36" s="42" customFormat="1">
      <c r="B28" s="115" t="s">
        <v>75</v>
      </c>
      <c r="C28" s="199">
        <f t="shared" ref="C28" si="20">D28</f>
        <v>24</v>
      </c>
      <c r="D28" s="304">
        <f>ThICmylar</f>
        <v>24</v>
      </c>
      <c r="E28" s="112"/>
      <c r="F28" s="306">
        <v>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07" t="s">
        <v>314</v>
      </c>
      <c r="P28" s="42">
        <v>0</v>
      </c>
      <c r="Q28" s="42">
        <v>0</v>
      </c>
      <c r="R28" s="254">
        <f t="shared" si="9"/>
        <v>15.68</v>
      </c>
      <c r="S28" s="302">
        <f t="shared" si="19"/>
        <v>2.879999999999999</v>
      </c>
      <c r="T28" s="297" t="str">
        <f t="shared" si="10"/>
        <v>100000000A000</v>
      </c>
      <c r="U28" s="270">
        <f t="shared" si="11"/>
        <v>954.32</v>
      </c>
      <c r="V28" s="270"/>
      <c r="W28" s="270"/>
      <c r="X28" s="270"/>
      <c r="Y28" s="270"/>
      <c r="Z28" s="270"/>
      <c r="AA28" s="303">
        <f t="shared" si="12"/>
        <v>53.970309826825201</v>
      </c>
      <c r="AB28" s="33">
        <f t="shared" si="13"/>
        <v>50.956522613208378</v>
      </c>
      <c r="AC28" s="257">
        <f t="shared" si="14"/>
        <v>4280.3478995095038</v>
      </c>
      <c r="AD28" s="258">
        <f t="shared" si="15"/>
        <v>11.816628471126263</v>
      </c>
      <c r="AE28" s="324">
        <f>[1]!srE2Rng($C$11,AB28)</f>
        <v>989.18559918753658</v>
      </c>
      <c r="AF28" s="258"/>
      <c r="AG28" s="256">
        <f>[1]!srEnew($C$11,$AB28,$C$49)</f>
        <v>49.338676083424474</v>
      </c>
      <c r="AH28" s="259">
        <f t="shared" si="16"/>
        <v>4144.4487910076559</v>
      </c>
      <c r="AI28" s="256">
        <f t="shared" si="17"/>
        <v>12.077696094522654</v>
      </c>
      <c r="AJ28" s="324">
        <f t="shared" si="18"/>
        <v>939.1855991875367</v>
      </c>
    </row>
    <row r="29" spans="2:36">
      <c r="B29" s="115" t="s">
        <v>8</v>
      </c>
      <c r="C29" s="199">
        <v>48</v>
      </c>
      <c r="D29" s="304">
        <f>ThPLmylar</f>
        <v>48</v>
      </c>
      <c r="E29" s="308"/>
      <c r="F29" s="42">
        <v>0</v>
      </c>
      <c r="G29" s="306">
        <v>2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07" t="s">
        <v>145</v>
      </c>
      <c r="P29" s="42">
        <v>0</v>
      </c>
      <c r="Q29" s="42">
        <v>0</v>
      </c>
      <c r="R29" s="254">
        <f t="shared" si="9"/>
        <v>18.28</v>
      </c>
      <c r="S29" s="302">
        <f t="shared" si="19"/>
        <v>2.6000000000000014</v>
      </c>
      <c r="T29" s="297" t="str">
        <f t="shared" si="10"/>
        <v>020000000A000</v>
      </c>
      <c r="U29" s="270">
        <f t="shared" si="11"/>
        <v>951.72</v>
      </c>
      <c r="V29" s="270"/>
      <c r="W29" s="270"/>
      <c r="X29" s="270"/>
      <c r="Y29" s="270"/>
      <c r="Z29" s="270"/>
      <c r="AA29" s="303">
        <f t="shared" si="12"/>
        <v>53.88315930043602</v>
      </c>
      <c r="AB29" s="33">
        <f t="shared" si="13"/>
        <v>50.860938164910564</v>
      </c>
      <c r="AC29" s="257">
        <f t="shared" si="14"/>
        <v>4272.3188058524875</v>
      </c>
      <c r="AD29" s="258">
        <f t="shared" si="15"/>
        <v>11.832052681205138</v>
      </c>
      <c r="AE29" s="324">
        <f>[1]!srE2Rng($C$11,AB29)</f>
        <v>986.23153504924721</v>
      </c>
      <c r="AF29" s="258"/>
      <c r="AG29" s="256">
        <f>[1]!srEnew($C$11,$AB29,$C$49)</f>
        <v>49.24309163512666</v>
      </c>
      <c r="AH29" s="259">
        <f t="shared" si="16"/>
        <v>4136.4196973506396</v>
      </c>
      <c r="AI29" s="256">
        <f t="shared" si="17"/>
        <v>12.093120304601529</v>
      </c>
      <c r="AJ29" s="324">
        <f t="shared" si="18"/>
        <v>936.23153504924721</v>
      </c>
    </row>
    <row r="30" spans="2:36" s="42" customFormat="1">
      <c r="B30" s="200" t="s">
        <v>86</v>
      </c>
      <c r="C30" s="201">
        <v>100</v>
      </c>
      <c r="D30" s="309">
        <v>100</v>
      </c>
      <c r="E30" s="308"/>
      <c r="F30" s="42">
        <v>1</v>
      </c>
      <c r="G30" s="42">
        <v>2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254">
        <f t="shared" si="9"/>
        <v>23</v>
      </c>
      <c r="S30" s="302">
        <f t="shared" si="19"/>
        <v>4.7199999999999989</v>
      </c>
      <c r="T30" s="297" t="str">
        <f t="shared" si="10"/>
        <v>1200000000000</v>
      </c>
      <c r="U30" s="270">
        <f t="shared" si="11"/>
        <v>947</v>
      </c>
      <c r="V30" s="270"/>
      <c r="W30" s="270"/>
      <c r="X30" s="270"/>
      <c r="Y30" s="270"/>
      <c r="Z30" s="270"/>
      <c r="AA30" s="303">
        <f t="shared" si="12"/>
        <v>53.724947575606436</v>
      </c>
      <c r="AB30" s="33">
        <f t="shared" si="13"/>
        <v>50.6874156280007</v>
      </c>
      <c r="AC30" s="257">
        <f t="shared" si="14"/>
        <v>4257.7429127520591</v>
      </c>
      <c r="AD30" s="258">
        <f t="shared" si="15"/>
        <v>11.860053554886786</v>
      </c>
      <c r="AE30" s="324">
        <f t="shared" ref="AE30:AE93" si="21">[1]!srE2Rng($C$11,AB30)</f>
        <v>980.86877245973744</v>
      </c>
      <c r="AF30" s="258"/>
      <c r="AG30" s="256">
        <f>[1]!srEnew($C$11,$AB30,$C$49)</f>
        <v>49.069569098216796</v>
      </c>
      <c r="AH30" s="259">
        <f t="shared" si="16"/>
        <v>4121.8438042502112</v>
      </c>
      <c r="AI30" s="256">
        <f t="shared" si="17"/>
        <v>12.121121178283175</v>
      </c>
      <c r="AJ30" s="324">
        <f t="shared" si="18"/>
        <v>930.86877245973756</v>
      </c>
    </row>
    <row r="31" spans="2:36">
      <c r="E31" s="310"/>
      <c r="F31" s="42">
        <v>0</v>
      </c>
      <c r="G31" s="42">
        <v>0</v>
      </c>
      <c r="H31" s="306">
        <v>3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254">
        <f t="shared" si="9"/>
        <v>23.8</v>
      </c>
      <c r="S31" s="302">
        <f t="shared" si="19"/>
        <v>0.80000000000000071</v>
      </c>
      <c r="T31" s="297" t="str">
        <f t="shared" si="10"/>
        <v>0030000000000</v>
      </c>
      <c r="U31" s="270">
        <f t="shared" si="11"/>
        <v>946.2</v>
      </c>
      <c r="V31" s="270"/>
      <c r="W31" s="270"/>
      <c r="X31" s="270"/>
      <c r="Y31" s="270"/>
      <c r="Z31" s="270"/>
      <c r="AA31" s="303">
        <f t="shared" si="12"/>
        <v>53.698132029025146</v>
      </c>
      <c r="AB31" s="33">
        <f t="shared" si="13"/>
        <v>50.65800502852445</v>
      </c>
      <c r="AC31" s="257">
        <f t="shared" si="14"/>
        <v>4255.272422396054</v>
      </c>
      <c r="AD31" s="258">
        <f t="shared" si="15"/>
        <v>11.864799465680285</v>
      </c>
      <c r="AE31" s="324">
        <f t="shared" si="21"/>
        <v>979.9598296479561</v>
      </c>
      <c r="AF31" s="258"/>
      <c r="AG31" s="256">
        <f>[1]!srEnew($C$11,$AB31,$C$49)</f>
        <v>49.040158498740546</v>
      </c>
      <c r="AH31" s="259">
        <f t="shared" si="16"/>
        <v>4119.3733138942061</v>
      </c>
      <c r="AI31" s="256">
        <f t="shared" si="17"/>
        <v>12.125867089076674</v>
      </c>
      <c r="AJ31" s="324">
        <f t="shared" si="18"/>
        <v>929.95982964795621</v>
      </c>
    </row>
    <row r="32" spans="2:36" s="42" customFormat="1">
      <c r="E32" s="311"/>
      <c r="F32" s="42">
        <v>1</v>
      </c>
      <c r="G32" s="42">
        <v>2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07" t="s">
        <v>315</v>
      </c>
      <c r="P32" s="42">
        <v>0</v>
      </c>
      <c r="Q32" s="42">
        <v>0</v>
      </c>
      <c r="R32" s="254">
        <f t="shared" si="9"/>
        <v>28.48</v>
      </c>
      <c r="S32" s="302">
        <f t="shared" si="19"/>
        <v>4.68</v>
      </c>
      <c r="T32" s="297" t="str">
        <f t="shared" si="10"/>
        <v>120000000A000</v>
      </c>
      <c r="U32" s="270">
        <f t="shared" si="11"/>
        <v>941.52</v>
      </c>
      <c r="V32" s="270"/>
      <c r="W32" s="270"/>
      <c r="X32" s="270"/>
      <c r="Y32" s="270"/>
      <c r="Z32" s="270"/>
      <c r="AA32" s="303">
        <f t="shared" si="12"/>
        <v>53.538063207345715</v>
      </c>
      <c r="AB32" s="33">
        <f t="shared" si="13"/>
        <v>50.485674581916314</v>
      </c>
      <c r="AC32" s="257">
        <f t="shared" si="14"/>
        <v>4240.7966648809706</v>
      </c>
      <c r="AD32" s="258">
        <f t="shared" si="15"/>
        <v>11.892607974897061</v>
      </c>
      <c r="AE32" s="324">
        <f t="shared" si="21"/>
        <v>974.63390894300665</v>
      </c>
      <c r="AF32" s="258"/>
      <c r="AG32" s="256">
        <f>[1]!srEnew($C$11,$AB32,$C$49)</f>
        <v>48.86782805213241</v>
      </c>
      <c r="AH32" s="259">
        <f t="shared" si="16"/>
        <v>4104.8975563791228</v>
      </c>
      <c r="AI32" s="256">
        <f t="shared" si="17"/>
        <v>12.153675598293452</v>
      </c>
      <c r="AJ32" s="324">
        <f t="shared" si="18"/>
        <v>924.63390894300665</v>
      </c>
    </row>
    <row r="33" spans="2:36">
      <c r="B33" s="171" t="s">
        <v>106</v>
      </c>
      <c r="C33" s="17" t="s">
        <v>1</v>
      </c>
      <c r="D33" s="172" t="s">
        <v>316</v>
      </c>
      <c r="E33" s="111"/>
      <c r="F33" s="42">
        <v>0</v>
      </c>
      <c r="G33" s="42">
        <v>0</v>
      </c>
      <c r="H33" s="306">
        <v>3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07" t="s">
        <v>314</v>
      </c>
      <c r="P33" s="42">
        <v>0</v>
      </c>
      <c r="Q33" s="42">
        <v>0</v>
      </c>
      <c r="R33" s="254">
        <f t="shared" si="9"/>
        <v>29.28</v>
      </c>
      <c r="S33" s="302">
        <f t="shared" si="19"/>
        <v>0.80000000000000071</v>
      </c>
      <c r="T33" s="297" t="str">
        <f t="shared" si="10"/>
        <v>003000000A000</v>
      </c>
      <c r="U33" s="270">
        <f t="shared" si="11"/>
        <v>940.72</v>
      </c>
      <c r="V33" s="270"/>
      <c r="W33" s="270"/>
      <c r="X33" s="270"/>
      <c r="Y33" s="270"/>
      <c r="Z33" s="270"/>
      <c r="AA33" s="303">
        <f t="shared" si="12"/>
        <v>53.508405105938742</v>
      </c>
      <c r="AB33" s="33">
        <f t="shared" si="13"/>
        <v>50.456016480509341</v>
      </c>
      <c r="AC33" s="257">
        <f t="shared" si="14"/>
        <v>4238.3053843627849</v>
      </c>
      <c r="AD33" s="258">
        <f t="shared" si="15"/>
        <v>11.897393824423716</v>
      </c>
      <c r="AE33" s="324">
        <f t="shared" si="21"/>
        <v>973.71731701475574</v>
      </c>
      <c r="AF33" s="258"/>
      <c r="AG33" s="256">
        <f>[1]!srEnew($C$11,$AB33,$C$49)</f>
        <v>48.838169950725437</v>
      </c>
      <c r="AH33" s="259">
        <f t="shared" si="16"/>
        <v>4102.4062758609371</v>
      </c>
      <c r="AI33" s="256">
        <f t="shared" si="17"/>
        <v>12.158461447820107</v>
      </c>
      <c r="AJ33" s="324">
        <f t="shared" si="18"/>
        <v>923.71731701475574</v>
      </c>
    </row>
    <row r="34" spans="2:36">
      <c r="B34" s="175" t="s">
        <v>50</v>
      </c>
      <c r="C34" s="176">
        <v>145</v>
      </c>
      <c r="D34" s="177">
        <f>ThAir1</f>
        <v>145</v>
      </c>
      <c r="E34" s="112"/>
      <c r="F34" s="43">
        <v>1</v>
      </c>
      <c r="G34" s="43">
        <v>0</v>
      </c>
      <c r="H34" s="43">
        <v>3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254">
        <f t="shared" si="9"/>
        <v>34</v>
      </c>
      <c r="S34" s="302">
        <f t="shared" si="19"/>
        <v>4.7199999999999989</v>
      </c>
      <c r="T34" s="297" t="str">
        <f t="shared" si="10"/>
        <v>1030000000000</v>
      </c>
      <c r="U34" s="270">
        <f t="shared" si="11"/>
        <v>936</v>
      </c>
      <c r="V34" s="270"/>
      <c r="W34" s="270"/>
      <c r="X34" s="270"/>
      <c r="Y34" s="270"/>
      <c r="Z34" s="270"/>
      <c r="AA34" s="303">
        <f t="shared" si="12"/>
        <v>53.333422307637555</v>
      </c>
      <c r="AB34" s="33">
        <f t="shared" si="13"/>
        <v>50.281033682208154</v>
      </c>
      <c r="AC34" s="257">
        <f t="shared" si="14"/>
        <v>4223.606829305485</v>
      </c>
      <c r="AD34" s="258">
        <f t="shared" si="15"/>
        <v>11.925630336630991</v>
      </c>
      <c r="AE34" s="324">
        <f t="shared" si="21"/>
        <v>968.30942463807401</v>
      </c>
      <c r="AF34" s="258"/>
      <c r="AG34" s="256">
        <f>[1]!srEnew($C$11,$AB34,$C$49)</f>
        <v>48.66318715242425</v>
      </c>
      <c r="AH34" s="259">
        <f t="shared" si="16"/>
        <v>4087.7077208036371</v>
      </c>
      <c r="AI34" s="256">
        <f t="shared" si="17"/>
        <v>12.186697960027381</v>
      </c>
      <c r="AJ34" s="324">
        <f t="shared" si="18"/>
        <v>918.30942463807412</v>
      </c>
    </row>
    <row r="35" spans="2:36">
      <c r="B35" s="178" t="s">
        <v>234</v>
      </c>
      <c r="C35" s="179">
        <v>160</v>
      </c>
      <c r="D35" s="180">
        <f>ThAir2</f>
        <v>160</v>
      </c>
      <c r="E35" s="112"/>
      <c r="F35" s="43">
        <v>0</v>
      </c>
      <c r="G35" s="43">
        <v>2</v>
      </c>
      <c r="H35" s="43">
        <v>3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254">
        <f t="shared" si="9"/>
        <v>36.6</v>
      </c>
      <c r="S35" s="302">
        <f t="shared" si="19"/>
        <v>2.6000000000000014</v>
      </c>
      <c r="T35" s="297" t="str">
        <f t="shared" si="10"/>
        <v>0230000000000</v>
      </c>
      <c r="U35" s="270">
        <f t="shared" si="11"/>
        <v>933.4</v>
      </c>
      <c r="V35" s="270"/>
      <c r="W35" s="270"/>
      <c r="X35" s="270"/>
      <c r="Y35" s="270"/>
      <c r="Z35" s="270"/>
      <c r="AA35" s="303">
        <f t="shared" si="12"/>
        <v>53.237033478064866</v>
      </c>
      <c r="AB35" s="33">
        <f t="shared" si="13"/>
        <v>50.184644852635465</v>
      </c>
      <c r="AC35" s="257">
        <f t="shared" si="14"/>
        <v>4215.510167621379</v>
      </c>
      <c r="AD35" s="258">
        <f t="shared" si="15"/>
        <v>11.941184347592626</v>
      </c>
      <c r="AE35" s="324">
        <f t="shared" si="21"/>
        <v>965.33050087125775</v>
      </c>
      <c r="AF35" s="258"/>
      <c r="AG35" s="256">
        <f>[1]!srEnew($C$11,$AB35,$C$49)</f>
        <v>48.566798322851561</v>
      </c>
      <c r="AH35" s="259">
        <f t="shared" si="16"/>
        <v>4079.6110591195311</v>
      </c>
      <c r="AI35" s="256">
        <f t="shared" si="17"/>
        <v>12.202251970989016</v>
      </c>
      <c r="AJ35" s="324">
        <f t="shared" si="18"/>
        <v>915.33050087125787</v>
      </c>
    </row>
    <row r="36" spans="2:36">
      <c r="C36" s="124" t="s">
        <v>317</v>
      </c>
      <c r="E36" s="112"/>
      <c r="F36" s="43">
        <v>1</v>
      </c>
      <c r="G36" s="43">
        <v>0</v>
      </c>
      <c r="H36" s="43">
        <v>3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296" t="s">
        <v>145</v>
      </c>
      <c r="P36" s="43">
        <v>0</v>
      </c>
      <c r="Q36" s="43">
        <v>0</v>
      </c>
      <c r="R36" s="254">
        <f t="shared" si="9"/>
        <v>39.480000000000004</v>
      </c>
      <c r="S36" s="302">
        <f t="shared" si="19"/>
        <v>2.8800000000000026</v>
      </c>
      <c r="T36" s="297" t="str">
        <f t="shared" si="10"/>
        <v>103000000A000</v>
      </c>
      <c r="U36" s="270">
        <f t="shared" si="11"/>
        <v>930.52</v>
      </c>
      <c r="V36" s="270"/>
      <c r="W36" s="270"/>
      <c r="X36" s="270"/>
      <c r="Y36" s="270"/>
      <c r="Z36" s="270"/>
      <c r="AA36" s="303">
        <f t="shared" si="12"/>
        <v>53.130264312999735</v>
      </c>
      <c r="AB36" s="33">
        <f t="shared" si="13"/>
        <v>50.077875687570334</v>
      </c>
      <c r="AC36" s="257">
        <f t="shared" si="14"/>
        <v>4206.5415577559079</v>
      </c>
      <c r="AD36" s="258">
        <f t="shared" si="15"/>
        <v>11.95841340588859</v>
      </c>
      <c r="AE36" s="324">
        <f t="shared" si="21"/>
        <v>962.03076992955368</v>
      </c>
      <c r="AF36" s="258"/>
      <c r="AG36" s="256">
        <f>[1]!srEnew($C$11,$AB36,$C$49)</f>
        <v>48.46002915778643</v>
      </c>
      <c r="AH36" s="259">
        <f t="shared" si="16"/>
        <v>4070.64244925406</v>
      </c>
      <c r="AI36" s="256">
        <f t="shared" si="17"/>
        <v>12.219481029284982</v>
      </c>
      <c r="AJ36" s="324">
        <f t="shared" si="18"/>
        <v>912.03076992955368</v>
      </c>
    </row>
    <row r="37" spans="2:36">
      <c r="B37" s="182"/>
      <c r="C37" s="90"/>
      <c r="D37" s="260"/>
      <c r="E37" s="112"/>
      <c r="F37" s="43">
        <v>0</v>
      </c>
      <c r="G37" s="43">
        <v>2</v>
      </c>
      <c r="H37" s="43">
        <v>3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296" t="s">
        <v>318</v>
      </c>
      <c r="P37" s="43">
        <v>0</v>
      </c>
      <c r="Q37" s="43">
        <v>0</v>
      </c>
      <c r="R37" s="254">
        <f t="shared" si="9"/>
        <v>42.08</v>
      </c>
      <c r="S37" s="302">
        <f t="shared" si="19"/>
        <v>2.5999999999999943</v>
      </c>
      <c r="T37" s="297" t="str">
        <f t="shared" si="10"/>
        <v>023000000A000</v>
      </c>
      <c r="U37" s="270">
        <f t="shared" si="11"/>
        <v>927.92</v>
      </c>
      <c r="V37" s="270"/>
      <c r="W37" s="270"/>
      <c r="X37" s="270"/>
      <c r="Y37" s="270"/>
      <c r="Z37" s="270"/>
      <c r="AA37" s="303">
        <f t="shared" si="12"/>
        <v>53.033875483427053</v>
      </c>
      <c r="AB37" s="33">
        <f t="shared" si="13"/>
        <v>49.981486857997652</v>
      </c>
      <c r="AC37" s="257">
        <f t="shared" si="14"/>
        <v>4198.4448960718028</v>
      </c>
      <c r="AD37" s="258">
        <f t="shared" si="15"/>
        <v>11.973967416850224</v>
      </c>
      <c r="AE37" s="324">
        <f t="shared" si="21"/>
        <v>959.05184616273766</v>
      </c>
      <c r="AF37" s="258"/>
      <c r="AG37" s="256">
        <f>[1]!srEnew($C$11,$AB37,$C$49)</f>
        <v>48.363640328213748</v>
      </c>
      <c r="AH37" s="259">
        <f t="shared" si="16"/>
        <v>4062.5457875699549</v>
      </c>
      <c r="AI37" s="256">
        <f t="shared" si="17"/>
        <v>12.235035040246615</v>
      </c>
      <c r="AJ37" s="324">
        <f t="shared" si="18"/>
        <v>909.05184616273777</v>
      </c>
    </row>
    <row r="38" spans="2:36">
      <c r="B38" s="104" t="s">
        <v>101</v>
      </c>
      <c r="C38" s="184">
        <v>19.5</v>
      </c>
      <c r="D38" s="105" t="s">
        <v>91</v>
      </c>
      <c r="E38" s="112"/>
      <c r="F38" s="43">
        <v>1</v>
      </c>
      <c r="G38" s="43">
        <v>2</v>
      </c>
      <c r="H38" s="43">
        <v>3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254">
        <f t="shared" si="9"/>
        <v>46.8</v>
      </c>
      <c r="S38" s="302">
        <f t="shared" si="19"/>
        <v>4.7199999999999989</v>
      </c>
      <c r="T38" s="297" t="str">
        <f t="shared" si="10"/>
        <v>1230000000000</v>
      </c>
      <c r="U38" s="270">
        <f t="shared" si="11"/>
        <v>923.2</v>
      </c>
      <c r="V38" s="270"/>
      <c r="W38" s="270"/>
      <c r="X38" s="270"/>
      <c r="Y38" s="270"/>
      <c r="Z38" s="270"/>
      <c r="AA38" s="303">
        <f t="shared" si="12"/>
        <v>52.858892685125873</v>
      </c>
      <c r="AB38" s="33">
        <f t="shared" si="13"/>
        <v>49.806504059696479</v>
      </c>
      <c r="AC38" s="257">
        <f t="shared" si="14"/>
        <v>4183.7463410145047</v>
      </c>
      <c r="AD38" s="258">
        <f t="shared" si="15"/>
        <v>12.002203929057497</v>
      </c>
      <c r="AE38" s="324">
        <f t="shared" si="21"/>
        <v>953.64395378605639</v>
      </c>
      <c r="AF38" s="258"/>
      <c r="AG38" s="256">
        <f>[1]!srEnew($C$11,$AB38,$C$49)</f>
        <v>48.188657529912575</v>
      </c>
      <c r="AH38" s="259">
        <f t="shared" si="16"/>
        <v>4047.8472325126563</v>
      </c>
      <c r="AI38" s="256">
        <f t="shared" si="17"/>
        <v>12.263271552453887</v>
      </c>
      <c r="AJ38" s="324">
        <f t="shared" si="18"/>
        <v>903.6439537860565</v>
      </c>
    </row>
    <row r="39" spans="2:36">
      <c r="B39" s="24" t="s">
        <v>102</v>
      </c>
      <c r="C39" s="187">
        <v>1005</v>
      </c>
      <c r="D39" s="2" t="s">
        <v>319</v>
      </c>
      <c r="E39" s="112"/>
      <c r="F39" s="268">
        <v>0</v>
      </c>
      <c r="G39" s="268">
        <v>0</v>
      </c>
      <c r="H39" s="269">
        <v>0</v>
      </c>
      <c r="I39" s="312">
        <v>4</v>
      </c>
      <c r="J39" s="296">
        <v>0</v>
      </c>
      <c r="K39" s="296">
        <v>0</v>
      </c>
      <c r="L39" s="296">
        <v>0</v>
      </c>
      <c r="M39" s="296">
        <v>0</v>
      </c>
      <c r="N39" s="296">
        <v>0</v>
      </c>
      <c r="O39" s="296">
        <v>0</v>
      </c>
      <c r="P39" s="296">
        <v>0</v>
      </c>
      <c r="Q39" s="296">
        <v>0</v>
      </c>
      <c r="R39" s="254">
        <f t="shared" si="9"/>
        <v>48.59</v>
      </c>
      <c r="S39" s="302">
        <f t="shared" si="19"/>
        <v>1.7900000000000063</v>
      </c>
      <c r="T39" s="297" t="str">
        <f t="shared" si="10"/>
        <v>0004000000000</v>
      </c>
      <c r="U39" s="270">
        <f t="shared" si="11"/>
        <v>921.41</v>
      </c>
      <c r="V39" s="270"/>
      <c r="W39" s="270"/>
      <c r="X39" s="270"/>
      <c r="Y39" s="270"/>
      <c r="Z39" s="270"/>
      <c r="AA39" s="303">
        <f t="shared" si="12"/>
        <v>52.792532683227748</v>
      </c>
      <c r="AB39" s="33">
        <f t="shared" si="13"/>
        <v>49.740144057798346</v>
      </c>
      <c r="AC39" s="257">
        <f t="shared" si="14"/>
        <v>4178.1721008550612</v>
      </c>
      <c r="AD39" s="258">
        <f t="shared" si="15"/>
        <v>12.012912267373395</v>
      </c>
      <c r="AE39" s="324">
        <f t="shared" si="21"/>
        <v>951.5930793465941</v>
      </c>
      <c r="AF39" s="258"/>
      <c r="AG39" s="256">
        <f>[1]!srEnew($C$11,$AB39,$C$49)</f>
        <v>48.122297528014442</v>
      </c>
      <c r="AH39" s="259">
        <f t="shared" si="16"/>
        <v>4042.2729923532133</v>
      </c>
      <c r="AI39" s="256">
        <f t="shared" si="17"/>
        <v>12.273979890769784</v>
      </c>
      <c r="AJ39" s="324">
        <f t="shared" si="18"/>
        <v>901.5930793465941</v>
      </c>
    </row>
    <row r="40" spans="2:36">
      <c r="C40" s="183" t="s">
        <v>235</v>
      </c>
      <c r="E40" s="112"/>
      <c r="F40" s="43">
        <v>1</v>
      </c>
      <c r="G40" s="43">
        <v>2</v>
      </c>
      <c r="H40" s="43">
        <v>3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296" t="s">
        <v>320</v>
      </c>
      <c r="P40" s="43">
        <v>0</v>
      </c>
      <c r="Q40" s="43">
        <v>0</v>
      </c>
      <c r="R40" s="254">
        <f t="shared" si="9"/>
        <v>52.28</v>
      </c>
      <c r="S40" s="302">
        <f t="shared" si="19"/>
        <v>3.6899999999999977</v>
      </c>
      <c r="T40" s="297" t="str">
        <f t="shared" si="10"/>
        <v>123000000A000</v>
      </c>
      <c r="U40" s="270">
        <f t="shared" si="11"/>
        <v>917.72</v>
      </c>
      <c r="V40" s="270"/>
      <c r="W40" s="270"/>
      <c r="X40" s="270"/>
      <c r="Y40" s="270"/>
      <c r="Z40" s="270"/>
      <c r="AA40" s="303">
        <f t="shared" si="12"/>
        <v>52.655734690488053</v>
      </c>
      <c r="AB40" s="33">
        <f t="shared" si="13"/>
        <v>49.603346065058659</v>
      </c>
      <c r="AC40" s="257">
        <f t="shared" si="14"/>
        <v>4166.6810694649275</v>
      </c>
      <c r="AD40" s="258">
        <f t="shared" si="15"/>
        <v>12.034986998315096</v>
      </c>
      <c r="AE40" s="324">
        <f t="shared" si="21"/>
        <v>947.36529907753606</v>
      </c>
      <c r="AF40" s="258"/>
      <c r="AG40" s="256">
        <f>[1]!srEnew($C$11,$AB40,$C$49)</f>
        <v>47.985499535274755</v>
      </c>
      <c r="AH40" s="259">
        <f t="shared" si="16"/>
        <v>4030.7819609630797</v>
      </c>
      <c r="AI40" s="256">
        <f t="shared" si="17"/>
        <v>12.296054621711486</v>
      </c>
      <c r="AJ40" s="324">
        <f t="shared" si="18"/>
        <v>897.36529907753606</v>
      </c>
    </row>
    <row r="41" spans="2:36">
      <c r="B41" s="42"/>
      <c r="C41" s="42"/>
      <c r="D41" s="42"/>
      <c r="E41" s="112"/>
      <c r="F41" s="268">
        <v>0</v>
      </c>
      <c r="G41" s="268">
        <v>0</v>
      </c>
      <c r="H41" s="269">
        <v>0</v>
      </c>
      <c r="I41" s="312">
        <v>4</v>
      </c>
      <c r="J41" s="296">
        <v>0</v>
      </c>
      <c r="K41" s="296">
        <v>0</v>
      </c>
      <c r="L41" s="296">
        <v>0</v>
      </c>
      <c r="M41" s="296">
        <v>0</v>
      </c>
      <c r="N41" s="296">
        <v>0</v>
      </c>
      <c r="O41" s="296" t="s">
        <v>320</v>
      </c>
      <c r="P41" s="296">
        <v>0</v>
      </c>
      <c r="Q41" s="296">
        <v>0</v>
      </c>
      <c r="R41" s="254">
        <f t="shared" si="9"/>
        <v>54.070000000000007</v>
      </c>
      <c r="S41" s="302">
        <f t="shared" si="19"/>
        <v>1.7900000000000063</v>
      </c>
      <c r="T41" s="297" t="str">
        <f t="shared" si="10"/>
        <v>000400000A000</v>
      </c>
      <c r="U41" s="270">
        <f t="shared" si="11"/>
        <v>915.93</v>
      </c>
      <c r="V41" s="270"/>
      <c r="W41" s="270"/>
      <c r="X41" s="270"/>
      <c r="Y41" s="270"/>
      <c r="Z41" s="270"/>
      <c r="AA41" s="303">
        <f t="shared" si="12"/>
        <v>52.589374688589935</v>
      </c>
      <c r="AB41" s="33">
        <f t="shared" si="13"/>
        <v>49.536986063160541</v>
      </c>
      <c r="AC41" s="257">
        <f t="shared" si="14"/>
        <v>4161.106829305485</v>
      </c>
      <c r="AD41" s="258">
        <f t="shared" si="15"/>
        <v>12.04569533663099</v>
      </c>
      <c r="AE41" s="324">
        <f t="shared" si="21"/>
        <v>945.31442463807412</v>
      </c>
      <c r="AF41" s="258"/>
      <c r="AG41" s="256">
        <f>[1]!srEnew($C$11,$AB41,$C$49)</f>
        <v>47.919139533376637</v>
      </c>
      <c r="AH41" s="259">
        <f t="shared" si="16"/>
        <v>4025.2077208036376</v>
      </c>
      <c r="AI41" s="256">
        <f t="shared" si="17"/>
        <v>12.306762960027381</v>
      </c>
      <c r="AJ41" s="324">
        <f t="shared" si="18"/>
        <v>895.31442463807423</v>
      </c>
    </row>
    <row r="42" spans="2:36">
      <c r="B42" s="313" t="s">
        <v>321</v>
      </c>
      <c r="C42" s="314"/>
      <c r="D42" s="315"/>
      <c r="E42" s="112"/>
      <c r="F42" s="43">
        <v>1</v>
      </c>
      <c r="G42" s="43">
        <v>0</v>
      </c>
      <c r="H42" s="43">
        <v>0</v>
      </c>
      <c r="I42" s="296">
        <v>4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254">
        <f t="shared" si="9"/>
        <v>58.790000000000006</v>
      </c>
      <c r="S42" s="302">
        <f t="shared" si="19"/>
        <v>4.7199999999999989</v>
      </c>
      <c r="T42" s="297" t="str">
        <f t="shared" si="10"/>
        <v>1004000000000</v>
      </c>
      <c r="U42" s="270">
        <f t="shared" si="11"/>
        <v>911.21</v>
      </c>
      <c r="V42" s="270"/>
      <c r="W42" s="270"/>
      <c r="X42" s="270"/>
      <c r="Y42" s="270"/>
      <c r="Z42" s="270"/>
      <c r="AA42" s="303">
        <f t="shared" si="12"/>
        <v>52.414391890288755</v>
      </c>
      <c r="AB42" s="33">
        <f t="shared" si="13"/>
        <v>49.362003264859354</v>
      </c>
      <c r="AC42" s="257">
        <f t="shared" si="14"/>
        <v>4146.408274248186</v>
      </c>
      <c r="AD42" s="258">
        <f t="shared" si="15"/>
        <v>12.073931848838265</v>
      </c>
      <c r="AE42" s="324">
        <f t="shared" si="21"/>
        <v>939.9065322613925</v>
      </c>
      <c r="AF42" s="258"/>
      <c r="AG42" s="256">
        <f>[1]!srEnew($C$11,$AB42,$C$49)</f>
        <v>47.74415673507545</v>
      </c>
      <c r="AH42" s="259">
        <f t="shared" si="16"/>
        <v>4010.5091657463377</v>
      </c>
      <c r="AI42" s="256">
        <f t="shared" si="17"/>
        <v>12.334999472234655</v>
      </c>
      <c r="AJ42" s="324">
        <f t="shared" si="18"/>
        <v>889.9065322613925</v>
      </c>
    </row>
    <row r="43" spans="2:36" s="42" customFormat="1">
      <c r="B43" s="316" t="s">
        <v>322</v>
      </c>
      <c r="C43" s="317">
        <v>970</v>
      </c>
      <c r="D43" s="318" t="s">
        <v>107</v>
      </c>
      <c r="E43" s="112"/>
      <c r="F43" s="43">
        <v>0</v>
      </c>
      <c r="G43" s="43">
        <v>2</v>
      </c>
      <c r="H43" s="43">
        <v>0</v>
      </c>
      <c r="I43" s="296">
        <v>4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254">
        <f t="shared" si="9"/>
        <v>61.39</v>
      </c>
      <c r="S43" s="302">
        <f t="shared" si="19"/>
        <v>2.5999999999999943</v>
      </c>
      <c r="T43" s="297" t="str">
        <f t="shared" si="10"/>
        <v>0204000000000</v>
      </c>
      <c r="U43" s="270">
        <f t="shared" si="11"/>
        <v>908.61</v>
      </c>
      <c r="V43" s="270"/>
      <c r="W43" s="270"/>
      <c r="X43" s="270"/>
      <c r="Y43" s="270"/>
      <c r="Z43" s="270"/>
      <c r="AA43" s="303">
        <f t="shared" si="12"/>
        <v>52.318003060716066</v>
      </c>
      <c r="AB43" s="33">
        <f t="shared" si="13"/>
        <v>49.265614435286665</v>
      </c>
      <c r="AC43" s="257">
        <f t="shared" si="14"/>
        <v>4138.31161256408</v>
      </c>
      <c r="AD43" s="258">
        <f t="shared" si="15"/>
        <v>12.0894858597999</v>
      </c>
      <c r="AE43" s="324">
        <f t="shared" si="21"/>
        <v>936.92760849457625</v>
      </c>
      <c r="AF43" s="258"/>
      <c r="AG43" s="256">
        <f>[1]!srEnew($C$11,$AB43,$C$49)</f>
        <v>47.647767905502761</v>
      </c>
      <c r="AH43" s="259">
        <f t="shared" si="16"/>
        <v>4002.4125040622321</v>
      </c>
      <c r="AI43" s="256">
        <f t="shared" si="17"/>
        <v>12.35055348319629</v>
      </c>
      <c r="AJ43" s="324">
        <f t="shared" si="18"/>
        <v>886.92760849457625</v>
      </c>
    </row>
    <row r="44" spans="2:36" s="42" customFormat="1">
      <c r="C44" s="183" t="s">
        <v>323</v>
      </c>
      <c r="E44" s="111"/>
      <c r="F44" s="43">
        <v>1</v>
      </c>
      <c r="G44" s="43">
        <v>0</v>
      </c>
      <c r="H44" s="43">
        <v>0</v>
      </c>
      <c r="I44" s="296">
        <v>4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296" t="s">
        <v>324</v>
      </c>
      <c r="P44" s="43">
        <v>0</v>
      </c>
      <c r="Q44" s="43">
        <v>0</v>
      </c>
      <c r="R44" s="254">
        <f t="shared" si="9"/>
        <v>64.27000000000001</v>
      </c>
      <c r="S44" s="302">
        <f t="shared" si="19"/>
        <v>2.8800000000000097</v>
      </c>
      <c r="T44" s="297" t="str">
        <f t="shared" si="10"/>
        <v>100400000A000</v>
      </c>
      <c r="U44" s="270">
        <f t="shared" si="11"/>
        <v>905.73</v>
      </c>
      <c r="V44" s="270"/>
      <c r="W44" s="270"/>
      <c r="X44" s="270"/>
      <c r="Y44" s="270"/>
      <c r="Z44" s="270"/>
      <c r="AA44" s="303">
        <f t="shared" si="12"/>
        <v>52.211233895650935</v>
      </c>
      <c r="AB44" s="33">
        <f t="shared" si="13"/>
        <v>49.158845270221533</v>
      </c>
      <c r="AC44" s="257">
        <f t="shared" si="14"/>
        <v>4129.3430026986089</v>
      </c>
      <c r="AD44" s="258">
        <f t="shared" si="15"/>
        <v>12.106714918095864</v>
      </c>
      <c r="AE44" s="324">
        <f t="shared" si="21"/>
        <v>933.62787755287206</v>
      </c>
      <c r="AF44" s="258"/>
      <c r="AG44" s="256">
        <f>[1]!srEnew($C$11,$AB44,$C$49)</f>
        <v>47.534896454418067</v>
      </c>
      <c r="AH44" s="259">
        <f t="shared" si="16"/>
        <v>3992.9313021711177</v>
      </c>
      <c r="AI44" s="256">
        <f t="shared" si="17"/>
        <v>12.370747872134057</v>
      </c>
      <c r="AJ44" s="324">
        <f t="shared" si="18"/>
        <v>883.62787755287206</v>
      </c>
    </row>
    <row r="45" spans="2:36">
      <c r="E45" s="319"/>
      <c r="F45" s="43">
        <v>0</v>
      </c>
      <c r="G45" s="43">
        <v>2</v>
      </c>
      <c r="H45" s="43">
        <v>0</v>
      </c>
      <c r="I45" s="296">
        <v>4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296" t="s">
        <v>324</v>
      </c>
      <c r="P45" s="43">
        <v>0</v>
      </c>
      <c r="Q45" s="43">
        <v>0</v>
      </c>
      <c r="R45" s="254">
        <f t="shared" si="9"/>
        <v>66.87</v>
      </c>
      <c r="S45" s="302">
        <f t="shared" si="19"/>
        <v>2.5999999999999943</v>
      </c>
      <c r="T45" s="297" t="str">
        <f t="shared" si="10"/>
        <v>020400000A000</v>
      </c>
      <c r="U45" s="270">
        <f t="shared" si="11"/>
        <v>903.13</v>
      </c>
      <c r="V45" s="270"/>
      <c r="W45" s="270"/>
      <c r="X45" s="270"/>
      <c r="Y45" s="270"/>
      <c r="Z45" s="270"/>
      <c r="AA45" s="303">
        <f t="shared" si="12"/>
        <v>52.114845066078253</v>
      </c>
      <c r="AB45" s="33">
        <f t="shared" si="13"/>
        <v>49.062456440648852</v>
      </c>
      <c r="AC45" s="257">
        <f t="shared" si="14"/>
        <v>4121.2463410145037</v>
      </c>
      <c r="AD45" s="258">
        <f t="shared" si="15"/>
        <v>12.122268929057498</v>
      </c>
      <c r="AE45" s="324">
        <f t="shared" si="21"/>
        <v>930.64895378605615</v>
      </c>
      <c r="AF45" s="258"/>
      <c r="AG45" s="256">
        <f>[1]!srEnew($C$11,$AB45,$C$49)</f>
        <v>47.430971421665809</v>
      </c>
      <c r="AH45" s="259">
        <f t="shared" si="16"/>
        <v>3984.2015994199278</v>
      </c>
      <c r="AI45" s="256">
        <f t="shared" si="17"/>
        <v>12.389964008099275</v>
      </c>
      <c r="AJ45" s="324">
        <f t="shared" si="18"/>
        <v>880.64895378605615</v>
      </c>
    </row>
    <row r="46" spans="2:36" s="42" customFormat="1">
      <c r="B46" s="185" t="s">
        <v>229</v>
      </c>
      <c r="C46" s="3"/>
      <c r="D46" s="4"/>
      <c r="E46" s="111"/>
      <c r="F46" s="43">
        <v>1</v>
      </c>
      <c r="G46" s="43">
        <v>2</v>
      </c>
      <c r="H46" s="43">
        <v>0</v>
      </c>
      <c r="I46" s="296">
        <v>4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254">
        <f t="shared" si="9"/>
        <v>71.59</v>
      </c>
      <c r="S46" s="302">
        <f t="shared" si="19"/>
        <v>4.7199999999999989</v>
      </c>
      <c r="T46" s="297" t="str">
        <f t="shared" si="10"/>
        <v>1204000000000</v>
      </c>
      <c r="U46" s="270">
        <f t="shared" si="11"/>
        <v>898.41</v>
      </c>
      <c r="V46" s="270"/>
      <c r="W46" s="270"/>
      <c r="X46" s="270"/>
      <c r="Y46" s="270"/>
      <c r="Z46" s="270"/>
      <c r="AA46" s="303">
        <f t="shared" si="12"/>
        <v>51.939862267777066</v>
      </c>
      <c r="AB46" s="33">
        <f t="shared" si="13"/>
        <v>48.887473642347665</v>
      </c>
      <c r="AC46" s="257">
        <f t="shared" si="14"/>
        <v>4106.5477859572038</v>
      </c>
      <c r="AD46" s="258">
        <f t="shared" si="15"/>
        <v>12.150505441264773</v>
      </c>
      <c r="AE46" s="324">
        <f t="shared" si="21"/>
        <v>925.24106140937442</v>
      </c>
      <c r="AF46" s="258"/>
      <c r="AG46" s="256">
        <f>[1]!srEnew($C$11,$AB46,$C$49)</f>
        <v>47.242307516054005</v>
      </c>
      <c r="AH46" s="259">
        <f t="shared" si="16"/>
        <v>3968.3538313485365</v>
      </c>
      <c r="AI46" s="256">
        <f t="shared" si="17"/>
        <v>12.424848685697674</v>
      </c>
      <c r="AJ46" s="324">
        <f t="shared" si="18"/>
        <v>875.24106140937454</v>
      </c>
    </row>
    <row r="47" spans="2:36">
      <c r="B47" s="116" t="s">
        <v>230</v>
      </c>
      <c r="C47" s="90">
        <v>50</v>
      </c>
      <c r="D47" s="119" t="s">
        <v>325</v>
      </c>
      <c r="E47" s="319"/>
      <c r="F47" s="43">
        <v>0</v>
      </c>
      <c r="G47" s="43">
        <v>0</v>
      </c>
      <c r="H47" s="43">
        <v>3</v>
      </c>
      <c r="I47" s="296">
        <v>4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254">
        <f t="shared" si="9"/>
        <v>72.39</v>
      </c>
      <c r="S47" s="302">
        <f t="shared" si="19"/>
        <v>0.79999999999999716</v>
      </c>
      <c r="T47" s="297" t="str">
        <f t="shared" si="10"/>
        <v>0034000000000</v>
      </c>
      <c r="U47" s="270">
        <f t="shared" si="11"/>
        <v>897.61</v>
      </c>
      <c r="V47" s="270"/>
      <c r="W47" s="270"/>
      <c r="X47" s="270"/>
      <c r="Y47" s="270"/>
      <c r="Z47" s="270"/>
      <c r="AA47" s="303">
        <f t="shared" si="12"/>
        <v>51.910204166370086</v>
      </c>
      <c r="AB47" s="33">
        <f t="shared" si="13"/>
        <v>48.857815540940685</v>
      </c>
      <c r="AC47" s="257">
        <f t="shared" si="14"/>
        <v>4104.0565054390172</v>
      </c>
      <c r="AD47" s="258">
        <f t="shared" si="15"/>
        <v>12.15529129079143</v>
      </c>
      <c r="AE47" s="324">
        <f t="shared" si="21"/>
        <v>924.32446948112329</v>
      </c>
      <c r="AF47" s="258"/>
      <c r="AG47" s="256">
        <f>[1]!srEnew($C$11,$AB47,$C$49)</f>
        <v>47.210330582899459</v>
      </c>
      <c r="AH47" s="259">
        <f t="shared" si="16"/>
        <v>3965.6677689635544</v>
      </c>
      <c r="AI47" s="256">
        <f t="shared" si="17"/>
        <v>12.430761342917741</v>
      </c>
      <c r="AJ47" s="324">
        <f t="shared" si="18"/>
        <v>874.32446948112329</v>
      </c>
    </row>
    <row r="48" spans="2:36">
      <c r="B48" s="116" t="s">
        <v>231</v>
      </c>
      <c r="C48" s="90">
        <v>0</v>
      </c>
      <c r="D48" s="217" t="s">
        <v>232</v>
      </c>
      <c r="E48" s="319"/>
      <c r="F48" s="43">
        <v>1</v>
      </c>
      <c r="G48" s="43">
        <v>2</v>
      </c>
      <c r="H48" s="43">
        <v>0</v>
      </c>
      <c r="I48" s="296">
        <v>4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296" t="s">
        <v>315</v>
      </c>
      <c r="P48" s="43">
        <v>0</v>
      </c>
      <c r="Q48" s="43">
        <v>0</v>
      </c>
      <c r="R48" s="254">
        <f t="shared" si="9"/>
        <v>77.070000000000007</v>
      </c>
      <c r="S48" s="302">
        <f t="shared" si="19"/>
        <v>4.6800000000000068</v>
      </c>
      <c r="T48" s="297" t="str">
        <f t="shared" si="10"/>
        <v>120400000A000</v>
      </c>
      <c r="U48" s="270">
        <f t="shared" si="11"/>
        <v>892.93</v>
      </c>
      <c r="V48" s="270"/>
      <c r="W48" s="270"/>
      <c r="X48" s="270"/>
      <c r="Y48" s="270"/>
      <c r="Z48" s="270"/>
      <c r="AA48" s="303">
        <f t="shared" si="12"/>
        <v>51.736704273139246</v>
      </c>
      <c r="AB48" s="33">
        <f t="shared" si="13"/>
        <v>48.684315647709845</v>
      </c>
      <c r="AC48" s="257">
        <f t="shared" si="14"/>
        <v>4089.4825144076271</v>
      </c>
      <c r="AD48" s="258">
        <f t="shared" si="15"/>
        <v>12.183288510522372</v>
      </c>
      <c r="AE48" s="324">
        <f t="shared" si="21"/>
        <v>918.9624067008541</v>
      </c>
      <c r="AF48" s="258"/>
      <c r="AG48" s="256">
        <f>[1]!srEnew($C$11,$AB48,$C$49)</f>
        <v>47.023265523945376</v>
      </c>
      <c r="AH48" s="259">
        <f t="shared" si="16"/>
        <v>3949.9543040114118</v>
      </c>
      <c r="AI48" s="256">
        <f t="shared" si="17"/>
        <v>12.465350387655137</v>
      </c>
      <c r="AJ48" s="324">
        <f t="shared" si="18"/>
        <v>868.96240670085399</v>
      </c>
    </row>
    <row r="49" spans="2:36" s="42" customFormat="1">
      <c r="B49" s="161" t="s">
        <v>233</v>
      </c>
      <c r="C49" s="186">
        <f>C47/COS(RADIANS(C48))</f>
        <v>50</v>
      </c>
      <c r="D49" s="16" t="s">
        <v>326</v>
      </c>
      <c r="E49" s="319"/>
      <c r="F49" s="43">
        <v>0</v>
      </c>
      <c r="G49" s="43">
        <v>0</v>
      </c>
      <c r="H49" s="43">
        <v>3</v>
      </c>
      <c r="I49" s="296">
        <v>4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296" t="s">
        <v>145</v>
      </c>
      <c r="P49" s="43">
        <v>0</v>
      </c>
      <c r="Q49" s="43">
        <v>0</v>
      </c>
      <c r="R49" s="254">
        <f t="shared" si="9"/>
        <v>77.87</v>
      </c>
      <c r="S49" s="302">
        <f t="shared" si="19"/>
        <v>0.79999999999999716</v>
      </c>
      <c r="T49" s="297" t="str">
        <f t="shared" si="10"/>
        <v>003400000A000</v>
      </c>
      <c r="U49" s="270">
        <f t="shared" si="11"/>
        <v>892.13</v>
      </c>
      <c r="V49" s="270"/>
      <c r="W49" s="270"/>
      <c r="X49" s="270"/>
      <c r="Y49" s="270"/>
      <c r="Z49" s="270"/>
      <c r="AA49" s="303">
        <f t="shared" si="12"/>
        <v>51.707046171732273</v>
      </c>
      <c r="AB49" s="33">
        <f t="shared" si="13"/>
        <v>48.654657546302872</v>
      </c>
      <c r="AC49" s="257">
        <f t="shared" si="14"/>
        <v>4086.991233889441</v>
      </c>
      <c r="AD49" s="258">
        <f t="shared" si="15"/>
        <v>12.188074360049027</v>
      </c>
      <c r="AE49" s="324">
        <f t="shared" si="21"/>
        <v>918.04581477260319</v>
      </c>
      <c r="AF49" s="258"/>
      <c r="AG49" s="256">
        <f>[1]!srEnew($C$11,$AB49,$C$49)</f>
        <v>46.991288590790845</v>
      </c>
      <c r="AH49" s="259">
        <f t="shared" si="16"/>
        <v>3947.2682416264311</v>
      </c>
      <c r="AI49" s="256">
        <f t="shared" si="17"/>
        <v>12.471263044875203</v>
      </c>
      <c r="AJ49" s="324">
        <f t="shared" si="18"/>
        <v>868.04581477260319</v>
      </c>
    </row>
    <row r="50" spans="2:36">
      <c r="E50" s="319"/>
      <c r="F50" s="43">
        <v>1</v>
      </c>
      <c r="G50" s="43">
        <v>0</v>
      </c>
      <c r="H50" s="43">
        <v>3</v>
      </c>
      <c r="I50" s="296">
        <v>4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254">
        <f t="shared" si="9"/>
        <v>82.59</v>
      </c>
      <c r="S50" s="302">
        <f t="shared" si="19"/>
        <v>4.7199999999999989</v>
      </c>
      <c r="T50" s="297" t="str">
        <f t="shared" si="10"/>
        <v>1034000000000</v>
      </c>
      <c r="U50" s="270">
        <f t="shared" si="11"/>
        <v>887.41</v>
      </c>
      <c r="V50" s="270"/>
      <c r="W50" s="270"/>
      <c r="X50" s="270"/>
      <c r="Y50" s="270"/>
      <c r="Z50" s="270"/>
      <c r="AA50" s="303">
        <f t="shared" si="12"/>
        <v>51.532063373431086</v>
      </c>
      <c r="AB50" s="33">
        <f t="shared" si="13"/>
        <v>48.479674748001685</v>
      </c>
      <c r="AC50" s="257">
        <f t="shared" si="14"/>
        <v>4072.2926788321415</v>
      </c>
      <c r="AD50" s="258">
        <f t="shared" si="15"/>
        <v>12.216310872256303</v>
      </c>
      <c r="AE50" s="324">
        <f t="shared" si="21"/>
        <v>912.63792239592146</v>
      </c>
      <c r="AF50" s="258"/>
      <c r="AG50" s="256">
        <f>[1]!srEnew($C$11,$AB50,$C$49)</f>
        <v>46.802624685179033</v>
      </c>
      <c r="AH50" s="259">
        <f t="shared" si="16"/>
        <v>3931.4204735550388</v>
      </c>
      <c r="AI50" s="256">
        <f t="shared" si="17"/>
        <v>12.506147722473601</v>
      </c>
      <c r="AJ50" s="324">
        <f t="shared" si="18"/>
        <v>862.63792239592135</v>
      </c>
    </row>
    <row r="51" spans="2:36">
      <c r="E51" s="319"/>
      <c r="F51" s="43">
        <v>0</v>
      </c>
      <c r="G51" s="43">
        <v>2</v>
      </c>
      <c r="H51" s="43">
        <v>3</v>
      </c>
      <c r="I51" s="43">
        <v>4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254">
        <f t="shared" si="9"/>
        <v>85.19</v>
      </c>
      <c r="S51" s="302">
        <f t="shared" si="19"/>
        <v>2.5999999999999943</v>
      </c>
      <c r="T51" s="297" t="str">
        <f t="shared" si="10"/>
        <v>0234000000000</v>
      </c>
      <c r="U51" s="270">
        <f t="shared" si="11"/>
        <v>884.81</v>
      </c>
      <c r="V51" s="270"/>
      <c r="W51" s="270"/>
      <c r="X51" s="270"/>
      <c r="Y51" s="270"/>
      <c r="Z51" s="270"/>
      <c r="AA51" s="303">
        <f t="shared" si="12"/>
        <v>51.435674543858397</v>
      </c>
      <c r="AB51" s="33">
        <f t="shared" si="13"/>
        <v>48.383285918429003</v>
      </c>
      <c r="AC51" s="257">
        <f t="shared" si="14"/>
        <v>4064.1960171480364</v>
      </c>
      <c r="AD51" s="258">
        <f t="shared" si="15"/>
        <v>12.231864883217936</v>
      </c>
      <c r="AE51" s="324">
        <f t="shared" si="21"/>
        <v>909.65899862910544</v>
      </c>
      <c r="AF51" s="258"/>
      <c r="AG51" s="256">
        <f>[1]!srEnew($C$11,$AB51,$C$49)</f>
        <v>46.698699652426775</v>
      </c>
      <c r="AH51" s="259">
        <f t="shared" si="16"/>
        <v>3922.6907708038493</v>
      </c>
      <c r="AI51" s="256">
        <f t="shared" si="17"/>
        <v>12.525363858438819</v>
      </c>
      <c r="AJ51" s="324">
        <f t="shared" si="18"/>
        <v>859.65899862910544</v>
      </c>
    </row>
    <row r="52" spans="2:36">
      <c r="B52" s="190"/>
      <c r="C52" s="336"/>
      <c r="E52" s="319"/>
      <c r="F52" s="43">
        <v>1</v>
      </c>
      <c r="G52" s="43">
        <v>0</v>
      </c>
      <c r="H52" s="43">
        <v>3</v>
      </c>
      <c r="I52" s="296">
        <v>4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296" t="s">
        <v>327</v>
      </c>
      <c r="P52" s="43">
        <v>0</v>
      </c>
      <c r="Q52" s="43">
        <v>0</v>
      </c>
      <c r="R52" s="254">
        <f t="shared" si="9"/>
        <v>88.070000000000007</v>
      </c>
      <c r="S52" s="302">
        <f t="shared" si="19"/>
        <v>2.8800000000000097</v>
      </c>
      <c r="T52" s="297" t="str">
        <f t="shared" si="10"/>
        <v>103400000A000</v>
      </c>
      <c r="U52" s="270">
        <f t="shared" si="11"/>
        <v>881.93</v>
      </c>
      <c r="V52" s="270"/>
      <c r="W52" s="270"/>
      <c r="X52" s="270"/>
      <c r="Y52" s="270"/>
      <c r="Z52" s="270"/>
      <c r="AA52" s="303">
        <f t="shared" si="12"/>
        <v>51.328905378793266</v>
      </c>
      <c r="AB52" s="33">
        <f t="shared" si="13"/>
        <v>48.276516753363865</v>
      </c>
      <c r="AC52" s="257">
        <f t="shared" si="14"/>
        <v>4055.2274072825649</v>
      </c>
      <c r="AD52" s="258">
        <f t="shared" si="15"/>
        <v>12.249093941513902</v>
      </c>
      <c r="AE52" s="324">
        <f t="shared" si="21"/>
        <v>906.35926768740114</v>
      </c>
      <c r="AF52" s="258"/>
      <c r="AG52" s="256">
        <f>[1]!srEnew($C$11,$AB52,$C$49)</f>
        <v>46.583582693070412</v>
      </c>
      <c r="AH52" s="259">
        <f t="shared" si="16"/>
        <v>3913.0209462179146</v>
      </c>
      <c r="AI52" s="256">
        <f t="shared" si="17"/>
        <v>12.546649424431063</v>
      </c>
      <c r="AJ52" s="324">
        <f t="shared" si="18"/>
        <v>856.35926768740114</v>
      </c>
    </row>
    <row r="53" spans="2:36">
      <c r="B53" s="157"/>
      <c r="C53" s="338"/>
      <c r="D53" s="149"/>
      <c r="E53" s="319"/>
      <c r="F53" s="43">
        <v>0</v>
      </c>
      <c r="G53" s="43">
        <v>2</v>
      </c>
      <c r="H53" s="43">
        <v>3</v>
      </c>
      <c r="I53" s="43">
        <v>4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296" t="s">
        <v>145</v>
      </c>
      <c r="P53" s="43">
        <v>0</v>
      </c>
      <c r="Q53" s="43">
        <v>0</v>
      </c>
      <c r="R53" s="254">
        <f t="shared" si="9"/>
        <v>90.67</v>
      </c>
      <c r="S53" s="302">
        <f t="shared" si="19"/>
        <v>2.5999999999999943</v>
      </c>
      <c r="T53" s="297" t="str">
        <f t="shared" si="10"/>
        <v>023400000A000</v>
      </c>
      <c r="U53" s="270">
        <f t="shared" si="11"/>
        <v>879.33</v>
      </c>
      <c r="V53" s="270"/>
      <c r="W53" s="270"/>
      <c r="X53" s="270"/>
      <c r="Y53" s="270"/>
      <c r="Z53" s="270"/>
      <c r="AA53" s="303">
        <f t="shared" si="12"/>
        <v>51.232516549220584</v>
      </c>
      <c r="AB53" s="33">
        <f t="shared" si="13"/>
        <v>48.180127923791183</v>
      </c>
      <c r="AC53" s="257">
        <f t="shared" si="14"/>
        <v>4047.1307455984593</v>
      </c>
      <c r="AD53" s="258">
        <f t="shared" si="15"/>
        <v>12.264647952475537</v>
      </c>
      <c r="AE53" s="324">
        <f t="shared" si="21"/>
        <v>903.38034392058512</v>
      </c>
      <c r="AF53" s="258"/>
      <c r="AG53" s="256">
        <f>[1]!srEnew($C$11,$AB53,$C$49)</f>
        <v>46.479657660318153</v>
      </c>
      <c r="AH53" s="259">
        <f t="shared" si="16"/>
        <v>3904.2912434667251</v>
      </c>
      <c r="AI53" s="256">
        <f t="shared" si="17"/>
        <v>12.565865560396281</v>
      </c>
      <c r="AJ53" s="324">
        <f t="shared" si="18"/>
        <v>853.38034392058512</v>
      </c>
    </row>
    <row r="54" spans="2:36">
      <c r="B54" s="157"/>
      <c r="C54" s="338"/>
      <c r="D54" s="149"/>
      <c r="E54" s="319"/>
      <c r="F54" s="43">
        <v>1</v>
      </c>
      <c r="G54" s="43">
        <v>2</v>
      </c>
      <c r="H54" s="43">
        <v>3</v>
      </c>
      <c r="I54" s="296">
        <v>4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254">
        <f t="shared" si="9"/>
        <v>95.39</v>
      </c>
      <c r="S54" s="302">
        <f t="shared" si="19"/>
        <v>4.7199999999999989</v>
      </c>
      <c r="T54" s="297" t="str">
        <f t="shared" si="10"/>
        <v>1234000000000</v>
      </c>
      <c r="U54" s="270">
        <f t="shared" si="11"/>
        <v>874.61</v>
      </c>
      <c r="V54" s="270"/>
      <c r="W54" s="270"/>
      <c r="X54" s="270"/>
      <c r="Y54" s="270"/>
      <c r="Z54" s="270"/>
      <c r="AA54" s="303">
        <f t="shared" si="12"/>
        <v>51.057533750919404</v>
      </c>
      <c r="AB54" s="33">
        <f t="shared" si="13"/>
        <v>48.005145125490003</v>
      </c>
      <c r="AC54" s="257">
        <f t="shared" si="14"/>
        <v>4032.4321905411603</v>
      </c>
      <c r="AD54" s="258">
        <f t="shared" si="15"/>
        <v>12.29288446468281</v>
      </c>
      <c r="AE54" s="324">
        <f t="shared" si="21"/>
        <v>897.97245154390362</v>
      </c>
      <c r="AF54" s="258"/>
      <c r="AG54" s="256">
        <f>[1]!srEnew($C$11,$AB54,$C$49)</f>
        <v>46.290993754706356</v>
      </c>
      <c r="AH54" s="259">
        <f t="shared" si="16"/>
        <v>3888.4434753953337</v>
      </c>
      <c r="AI54" s="256">
        <f t="shared" si="17"/>
        <v>12.600750237994678</v>
      </c>
      <c r="AJ54" s="324">
        <f t="shared" si="18"/>
        <v>847.97245154390373</v>
      </c>
    </row>
    <row r="55" spans="2:36">
      <c r="B55" s="8"/>
      <c r="C55" s="321"/>
      <c r="D55" s="108"/>
      <c r="E55" s="111"/>
      <c r="F55" s="268">
        <v>0</v>
      </c>
      <c r="G55" s="268">
        <v>0</v>
      </c>
      <c r="H55" s="269">
        <v>0</v>
      </c>
      <c r="I55" s="296">
        <v>0</v>
      </c>
      <c r="J55" s="320">
        <v>5</v>
      </c>
      <c r="K55" s="296">
        <v>0</v>
      </c>
      <c r="L55" s="296">
        <v>0</v>
      </c>
      <c r="M55" s="296">
        <v>0</v>
      </c>
      <c r="N55" s="296">
        <v>0</v>
      </c>
      <c r="O55" s="296">
        <v>0</v>
      </c>
      <c r="P55" s="296">
        <v>0</v>
      </c>
      <c r="Q55" s="296">
        <v>0</v>
      </c>
      <c r="R55" s="254">
        <f t="shared" si="9"/>
        <v>100.24</v>
      </c>
      <c r="S55" s="302">
        <f t="shared" si="19"/>
        <v>4.8499999999999943</v>
      </c>
      <c r="T55" s="297" t="str">
        <f t="shared" si="10"/>
        <v>0000500000000</v>
      </c>
      <c r="U55" s="270">
        <f t="shared" si="11"/>
        <v>869.76</v>
      </c>
      <c r="V55" s="270"/>
      <c r="W55" s="270"/>
      <c r="X55" s="270"/>
      <c r="Y55" s="270"/>
      <c r="Z55" s="270"/>
      <c r="AA55" s="303">
        <f t="shared" si="12"/>
        <v>50.877731511139579</v>
      </c>
      <c r="AB55" s="33">
        <f t="shared" si="13"/>
        <v>47.825342885710178</v>
      </c>
      <c r="AC55" s="257">
        <f t="shared" si="14"/>
        <v>4017.3288023996552</v>
      </c>
      <c r="AD55" s="258">
        <f t="shared" si="15"/>
        <v>12.321898677438167</v>
      </c>
      <c r="AE55" s="324">
        <f t="shared" si="21"/>
        <v>892.41561297888097</v>
      </c>
      <c r="AF55" s="258"/>
      <c r="AG55" s="256">
        <f>[1]!srEnew($C$11,$AB55,$C$49)</f>
        <v>46.097133597456931</v>
      </c>
      <c r="AH55" s="259">
        <f t="shared" si="16"/>
        <v>3872.1592221863821</v>
      </c>
      <c r="AI55" s="256">
        <f t="shared" si="17"/>
        <v>12.636595722391338</v>
      </c>
      <c r="AJ55" s="324">
        <f t="shared" si="18"/>
        <v>842.41561297888097</v>
      </c>
    </row>
    <row r="56" spans="2:36">
      <c r="B56" s="111"/>
      <c r="C56" s="336"/>
      <c r="D56" s="149"/>
      <c r="E56" s="319"/>
      <c r="F56" s="268">
        <v>0</v>
      </c>
      <c r="G56" s="268">
        <v>0</v>
      </c>
      <c r="H56" s="269">
        <v>0</v>
      </c>
      <c r="I56" s="296">
        <v>0</v>
      </c>
      <c r="J56" s="296">
        <v>0</v>
      </c>
      <c r="K56" s="320">
        <v>6</v>
      </c>
      <c r="L56" s="296">
        <v>0</v>
      </c>
      <c r="M56" s="296">
        <v>0</v>
      </c>
      <c r="N56" s="296">
        <v>0</v>
      </c>
      <c r="O56" s="296">
        <v>0</v>
      </c>
      <c r="P56" s="296">
        <v>0</v>
      </c>
      <c r="Q56" s="296">
        <v>0</v>
      </c>
      <c r="R56" s="254">
        <f t="shared" si="9"/>
        <v>100.8</v>
      </c>
      <c r="S56" s="302">
        <f t="shared" si="19"/>
        <v>0.56000000000000227</v>
      </c>
      <c r="T56" s="297" t="str">
        <f t="shared" si="10"/>
        <v>0000060000000</v>
      </c>
      <c r="U56" s="270">
        <f t="shared" si="11"/>
        <v>869.2</v>
      </c>
      <c r="V56" s="270"/>
      <c r="W56" s="270"/>
      <c r="X56" s="270"/>
      <c r="Y56" s="270"/>
      <c r="Z56" s="270"/>
      <c r="AA56" s="303">
        <f t="shared" si="12"/>
        <v>50.856970840154702</v>
      </c>
      <c r="AB56" s="33">
        <f t="shared" si="13"/>
        <v>47.804582214725301</v>
      </c>
      <c r="AC56" s="257">
        <f t="shared" si="14"/>
        <v>4015.5849060369251</v>
      </c>
      <c r="AD56" s="258">
        <f t="shared" si="15"/>
        <v>12.325248772106825</v>
      </c>
      <c r="AE56" s="324">
        <f t="shared" si="21"/>
        <v>891.77399862910545</v>
      </c>
      <c r="AF56" s="258"/>
      <c r="AG56" s="256">
        <f>[1]!srEnew($C$11,$AB56,$C$49)</f>
        <v>46.074749744248763</v>
      </c>
      <c r="AH56" s="259">
        <f t="shared" si="16"/>
        <v>3870.2789785168961</v>
      </c>
      <c r="AI56" s="256">
        <f t="shared" si="17"/>
        <v>12.640734582445383</v>
      </c>
      <c r="AJ56" s="324">
        <f t="shared" si="18"/>
        <v>841.77399862910556</v>
      </c>
    </row>
    <row r="57" spans="2:36">
      <c r="B57" s="339"/>
      <c r="C57" s="337"/>
      <c r="D57" s="108"/>
      <c r="E57" s="111"/>
      <c r="F57" s="43">
        <v>1</v>
      </c>
      <c r="G57" s="43">
        <v>2</v>
      </c>
      <c r="H57" s="43">
        <v>3</v>
      </c>
      <c r="I57" s="296">
        <v>4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296" t="s">
        <v>320</v>
      </c>
      <c r="P57" s="43">
        <v>0</v>
      </c>
      <c r="Q57" s="43">
        <v>0</v>
      </c>
      <c r="R57" s="254">
        <f t="shared" si="9"/>
        <v>100.87</v>
      </c>
      <c r="S57" s="302">
        <f t="shared" si="19"/>
        <v>7.000000000000739E-2</v>
      </c>
      <c r="T57" s="297" t="str">
        <f t="shared" si="10"/>
        <v>123400000A000</v>
      </c>
      <c r="U57" s="270">
        <f t="shared" si="11"/>
        <v>869.13</v>
      </c>
      <c r="V57" s="270"/>
      <c r="W57" s="270"/>
      <c r="X57" s="270"/>
      <c r="Y57" s="270"/>
      <c r="Z57" s="270"/>
      <c r="AA57" s="303">
        <f t="shared" si="12"/>
        <v>50.854375756281584</v>
      </c>
      <c r="AB57" s="33">
        <f t="shared" si="13"/>
        <v>47.801987130852183</v>
      </c>
      <c r="AC57" s="257">
        <f t="shared" si="14"/>
        <v>4015.3669189915836</v>
      </c>
      <c r="AD57" s="258">
        <f t="shared" si="15"/>
        <v>12.325667533940409</v>
      </c>
      <c r="AE57" s="324">
        <f t="shared" si="21"/>
        <v>891.6937968353833</v>
      </c>
      <c r="AF57" s="258"/>
      <c r="AG57" s="256">
        <f>[1]!srEnew($C$11,$AB57,$C$49)</f>
        <v>46.071951762597728</v>
      </c>
      <c r="AH57" s="259">
        <f t="shared" si="16"/>
        <v>3870.043948058209</v>
      </c>
      <c r="AI57" s="256">
        <f t="shared" si="17"/>
        <v>12.641251939952141</v>
      </c>
      <c r="AJ57" s="324">
        <f t="shared" si="18"/>
        <v>841.69379683538318</v>
      </c>
    </row>
    <row r="58" spans="2:36">
      <c r="B58" s="112"/>
      <c r="C58" s="321"/>
      <c r="D58" s="149"/>
      <c r="E58" s="111"/>
      <c r="F58" s="268">
        <v>0</v>
      </c>
      <c r="G58" s="268">
        <v>0</v>
      </c>
      <c r="H58" s="269">
        <v>0</v>
      </c>
      <c r="I58" s="296">
        <v>0</v>
      </c>
      <c r="J58" s="320">
        <v>5</v>
      </c>
      <c r="K58" s="296">
        <v>0</v>
      </c>
      <c r="L58" s="296">
        <v>0</v>
      </c>
      <c r="M58" s="296">
        <v>0</v>
      </c>
      <c r="N58" s="296">
        <v>0</v>
      </c>
      <c r="O58" s="296" t="s">
        <v>327</v>
      </c>
      <c r="P58" s="296">
        <v>0</v>
      </c>
      <c r="Q58" s="296">
        <v>0</v>
      </c>
      <c r="R58" s="254">
        <f t="shared" si="9"/>
        <v>105.72</v>
      </c>
      <c r="S58" s="302">
        <f t="shared" si="19"/>
        <v>4.8499999999999943</v>
      </c>
      <c r="T58" s="297" t="str">
        <f t="shared" si="10"/>
        <v>000050000A000</v>
      </c>
      <c r="U58" s="270">
        <f t="shared" si="11"/>
        <v>864.28</v>
      </c>
      <c r="V58" s="270"/>
      <c r="W58" s="270"/>
      <c r="X58" s="270"/>
      <c r="Y58" s="270"/>
      <c r="Z58" s="270"/>
      <c r="AA58" s="303">
        <f t="shared" si="12"/>
        <v>50.674573516501766</v>
      </c>
      <c r="AB58" s="33">
        <f t="shared" si="13"/>
        <v>47.622184891072365</v>
      </c>
      <c r="AC58" s="257">
        <f t="shared" si="14"/>
        <v>4000.2635308500785</v>
      </c>
      <c r="AD58" s="258">
        <f t="shared" si="15"/>
        <v>12.354681746695766</v>
      </c>
      <c r="AE58" s="324">
        <f t="shared" si="21"/>
        <v>886.13695827036088</v>
      </c>
      <c r="AF58" s="258"/>
      <c r="AG58" s="256">
        <f>[1]!srEnew($C$11,$AB58,$C$49)</f>
        <v>45.878091605348317</v>
      </c>
      <c r="AH58" s="259">
        <f t="shared" si="16"/>
        <v>3853.7596948492587</v>
      </c>
      <c r="AI58" s="256">
        <f t="shared" si="17"/>
        <v>12.677097424348798</v>
      </c>
      <c r="AJ58" s="324">
        <f t="shared" si="18"/>
        <v>836.13695827036088</v>
      </c>
    </row>
    <row r="59" spans="2:36">
      <c r="B59" s="112"/>
      <c r="C59" s="321"/>
      <c r="D59" s="149"/>
      <c r="E59" s="319"/>
      <c r="F59" s="268">
        <v>0</v>
      </c>
      <c r="G59" s="268">
        <v>0</v>
      </c>
      <c r="H59" s="269">
        <v>0</v>
      </c>
      <c r="I59" s="296">
        <v>0</v>
      </c>
      <c r="J59" s="296">
        <v>0</v>
      </c>
      <c r="K59" s="320">
        <v>6</v>
      </c>
      <c r="L59" s="296">
        <v>0</v>
      </c>
      <c r="M59" s="296">
        <v>0</v>
      </c>
      <c r="N59" s="296">
        <v>0</v>
      </c>
      <c r="O59" s="296" t="s">
        <v>328</v>
      </c>
      <c r="P59" s="296">
        <v>0</v>
      </c>
      <c r="Q59" s="296">
        <v>0</v>
      </c>
      <c r="R59" s="254">
        <f t="shared" si="9"/>
        <v>106.28</v>
      </c>
      <c r="S59" s="302">
        <f t="shared" si="19"/>
        <v>0.56000000000000227</v>
      </c>
      <c r="T59" s="297" t="str">
        <f t="shared" si="10"/>
        <v>000006000A000</v>
      </c>
      <c r="U59" s="270">
        <f t="shared" si="11"/>
        <v>863.72</v>
      </c>
      <c r="V59" s="270"/>
      <c r="W59" s="270"/>
      <c r="X59" s="270"/>
      <c r="Y59" s="270"/>
      <c r="Z59" s="270"/>
      <c r="AA59" s="303">
        <f t="shared" si="12"/>
        <v>50.653812845516882</v>
      </c>
      <c r="AB59" s="33">
        <f t="shared" si="13"/>
        <v>47.600836773455477</v>
      </c>
      <c r="AC59" s="257">
        <f t="shared" si="14"/>
        <v>3998.4702889702598</v>
      </c>
      <c r="AD59" s="258">
        <f t="shared" si="15"/>
        <v>12.358555254988261</v>
      </c>
      <c r="AE59" s="324">
        <f t="shared" si="21"/>
        <v>885.51800140821149</v>
      </c>
      <c r="AF59" s="258"/>
      <c r="AG59" s="256">
        <f>[1]!srEnew($C$11,$AB59,$C$49)</f>
        <v>45.856498198733597</v>
      </c>
      <c r="AH59" s="259">
        <f t="shared" si="16"/>
        <v>3851.9458486936223</v>
      </c>
      <c r="AI59" s="256">
        <f t="shared" si="17"/>
        <v>12.681090127805046</v>
      </c>
      <c r="AJ59" s="324">
        <f t="shared" si="18"/>
        <v>835.51800140821149</v>
      </c>
    </row>
    <row r="60" spans="2:36">
      <c r="B60" s="112"/>
      <c r="C60" s="321"/>
      <c r="D60" s="108"/>
      <c r="E60" s="111"/>
      <c r="F60" s="305">
        <v>1</v>
      </c>
      <c r="G60" s="43">
        <v>0</v>
      </c>
      <c r="H60" s="43">
        <v>0</v>
      </c>
      <c r="I60" s="43">
        <v>0</v>
      </c>
      <c r="J60" s="296">
        <v>5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254">
        <f t="shared" si="9"/>
        <v>110.44</v>
      </c>
      <c r="S60" s="302">
        <f t="shared" si="19"/>
        <v>4.1599999999999966</v>
      </c>
      <c r="T60" s="297" t="str">
        <f t="shared" si="10"/>
        <v>1000500000000</v>
      </c>
      <c r="U60" s="270">
        <f t="shared" si="11"/>
        <v>859.56</v>
      </c>
      <c r="V60" s="270"/>
      <c r="W60" s="270"/>
      <c r="X60" s="270"/>
      <c r="Y60" s="270"/>
      <c r="Z60" s="270"/>
      <c r="AA60" s="303">
        <f t="shared" si="12"/>
        <v>50.499590718200579</v>
      </c>
      <c r="AB60" s="33">
        <f t="shared" si="13"/>
        <v>47.441473908561967</v>
      </c>
      <c r="AC60" s="257">
        <f t="shared" si="14"/>
        <v>3985.0838083192052</v>
      </c>
      <c r="AD60" s="258">
        <f t="shared" si="15"/>
        <v>12.388022058110666</v>
      </c>
      <c r="AE60" s="324">
        <f t="shared" si="21"/>
        <v>880.94999875084557</v>
      </c>
      <c r="AF60" s="258"/>
      <c r="AG60" s="256">
        <f>[1]!srEnew($C$11,$AB60,$C$49)</f>
        <v>45.697135333840087</v>
      </c>
      <c r="AH60" s="259">
        <f t="shared" si="16"/>
        <v>3838.5593680425673</v>
      </c>
      <c r="AI60" s="256">
        <f t="shared" si="17"/>
        <v>12.710556930927453</v>
      </c>
      <c r="AJ60" s="324">
        <f t="shared" si="18"/>
        <v>830.94999875084557</v>
      </c>
    </row>
    <row r="61" spans="2:36">
      <c r="B61" s="112"/>
      <c r="C61" s="321"/>
      <c r="D61" s="149"/>
      <c r="E61" s="319"/>
      <c r="F61" s="305">
        <v>1</v>
      </c>
      <c r="G61" s="43">
        <v>0</v>
      </c>
      <c r="H61" s="43">
        <v>0</v>
      </c>
      <c r="I61" s="43">
        <v>0</v>
      </c>
      <c r="J61" s="43">
        <v>0</v>
      </c>
      <c r="K61" s="43">
        <v>6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254">
        <f t="shared" si="9"/>
        <v>111</v>
      </c>
      <c r="S61" s="302">
        <f t="shared" si="19"/>
        <v>0.56000000000000227</v>
      </c>
      <c r="T61" s="297" t="str">
        <f t="shared" si="10"/>
        <v>1000060000000</v>
      </c>
      <c r="U61" s="270">
        <f t="shared" si="11"/>
        <v>859</v>
      </c>
      <c r="V61" s="270"/>
      <c r="W61" s="270"/>
      <c r="X61" s="270"/>
      <c r="Y61" s="270"/>
      <c r="Z61" s="270"/>
      <c r="AA61" s="303">
        <f t="shared" si="12"/>
        <v>50.478830047215695</v>
      </c>
      <c r="AB61" s="33">
        <f t="shared" si="13"/>
        <v>47.420021215210916</v>
      </c>
      <c r="AC61" s="257">
        <f t="shared" si="14"/>
        <v>3983.2817820777168</v>
      </c>
      <c r="AD61" s="258">
        <f t="shared" si="15"/>
        <v>12.391988743146374</v>
      </c>
      <c r="AE61" s="324">
        <f t="shared" si="21"/>
        <v>880.3350753162</v>
      </c>
      <c r="AF61" s="258"/>
      <c r="AG61" s="256">
        <f>[1]!srEnew($C$11,$AB61,$C$49)</f>
        <v>45.675682640489029</v>
      </c>
      <c r="AH61" s="259">
        <f t="shared" si="16"/>
        <v>3836.7573418010784</v>
      </c>
      <c r="AI61" s="256">
        <f t="shared" si="17"/>
        <v>12.714523615963163</v>
      </c>
      <c r="AJ61" s="324">
        <f t="shared" si="18"/>
        <v>830.33507531619989</v>
      </c>
    </row>
    <row r="62" spans="2:36">
      <c r="B62" s="112"/>
      <c r="C62" s="321"/>
      <c r="D62" s="8"/>
      <c r="E62" s="319"/>
      <c r="F62" s="43">
        <v>0</v>
      </c>
      <c r="G62" s="305">
        <v>2</v>
      </c>
      <c r="H62" s="43">
        <v>0</v>
      </c>
      <c r="I62" s="43">
        <v>0</v>
      </c>
      <c r="J62" s="296">
        <v>5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254">
        <f t="shared" si="9"/>
        <v>113.03999999999999</v>
      </c>
      <c r="S62" s="302">
        <f t="shared" si="19"/>
        <v>2.039999999999992</v>
      </c>
      <c r="T62" s="297" t="str">
        <f t="shared" si="10"/>
        <v>0200500000000</v>
      </c>
      <c r="U62" s="270">
        <f t="shared" si="11"/>
        <v>856.96</v>
      </c>
      <c r="V62" s="270"/>
      <c r="W62" s="270"/>
      <c r="X62" s="270"/>
      <c r="Y62" s="270"/>
      <c r="Z62" s="270"/>
      <c r="AA62" s="303">
        <f t="shared" si="12"/>
        <v>50.403201888627898</v>
      </c>
      <c r="AB62" s="33">
        <f t="shared" si="13"/>
        <v>47.341872118003529</v>
      </c>
      <c r="AC62" s="257">
        <f t="shared" si="14"/>
        <v>3976.7172579122966</v>
      </c>
      <c r="AD62" s="258">
        <f t="shared" si="15"/>
        <v>12.406438810062168</v>
      </c>
      <c r="AE62" s="324">
        <f t="shared" si="21"/>
        <v>878.09499708999192</v>
      </c>
      <c r="AF62" s="258"/>
      <c r="AG62" s="256">
        <f>[1]!srEnew($C$11,$AB62,$C$49)</f>
        <v>45.597533543281642</v>
      </c>
      <c r="AH62" s="259">
        <f t="shared" si="16"/>
        <v>3830.1928176356578</v>
      </c>
      <c r="AI62" s="256">
        <f t="shared" si="17"/>
        <v>12.728973682878955</v>
      </c>
      <c r="AJ62" s="324">
        <f t="shared" si="18"/>
        <v>828.09499708999181</v>
      </c>
    </row>
    <row r="63" spans="2:36">
      <c r="B63" s="112"/>
      <c r="C63" s="321"/>
      <c r="D63" s="174"/>
      <c r="E63" s="111"/>
      <c r="F63" s="43">
        <v>0</v>
      </c>
      <c r="G63" s="305">
        <v>2</v>
      </c>
      <c r="H63" s="43">
        <v>0</v>
      </c>
      <c r="I63" s="43">
        <v>0</v>
      </c>
      <c r="J63" s="43">
        <v>0</v>
      </c>
      <c r="K63" s="43">
        <v>6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254">
        <f t="shared" si="9"/>
        <v>113.6</v>
      </c>
      <c r="S63" s="302">
        <f t="shared" si="19"/>
        <v>0.56000000000000227</v>
      </c>
      <c r="T63" s="297" t="str">
        <f t="shared" si="10"/>
        <v>0200060000000</v>
      </c>
      <c r="U63" s="270">
        <f t="shared" si="11"/>
        <v>856.4</v>
      </c>
      <c r="V63" s="270"/>
      <c r="W63" s="270"/>
      <c r="X63" s="270"/>
      <c r="Y63" s="270"/>
      <c r="Z63" s="270"/>
      <c r="AA63" s="303">
        <f t="shared" si="12"/>
        <v>50.382441217643013</v>
      </c>
      <c r="AB63" s="33">
        <f t="shared" si="13"/>
        <v>47.320419424652478</v>
      </c>
      <c r="AC63" s="257">
        <f t="shared" si="14"/>
        <v>3974.9152316708082</v>
      </c>
      <c r="AD63" s="258">
        <f t="shared" si="15"/>
        <v>12.410405495097878</v>
      </c>
      <c r="AE63" s="324">
        <f t="shared" si="21"/>
        <v>877.48007365534647</v>
      </c>
      <c r="AF63" s="258"/>
      <c r="AG63" s="256">
        <f>[1]!srEnew($C$11,$AB63,$C$49)</f>
        <v>45.576080849930591</v>
      </c>
      <c r="AH63" s="259">
        <f t="shared" si="16"/>
        <v>3828.3907913941698</v>
      </c>
      <c r="AI63" s="256">
        <f t="shared" si="17"/>
        <v>12.732940367914665</v>
      </c>
      <c r="AJ63" s="324">
        <f t="shared" si="18"/>
        <v>827.48007365534636</v>
      </c>
    </row>
    <row r="64" spans="2:36">
      <c r="B64" s="112"/>
      <c r="C64" s="321"/>
      <c r="D64" s="149"/>
      <c r="E64" s="111"/>
      <c r="F64" s="305">
        <v>1</v>
      </c>
      <c r="G64" s="43">
        <v>0</v>
      </c>
      <c r="H64" s="43">
        <v>0</v>
      </c>
      <c r="I64" s="43">
        <v>0</v>
      </c>
      <c r="J64" s="296">
        <v>5</v>
      </c>
      <c r="K64" s="43">
        <v>0</v>
      </c>
      <c r="L64" s="43">
        <v>0</v>
      </c>
      <c r="M64" s="43">
        <v>0</v>
      </c>
      <c r="N64" s="43">
        <v>0</v>
      </c>
      <c r="O64" s="296" t="s">
        <v>145</v>
      </c>
      <c r="P64" s="43">
        <v>0</v>
      </c>
      <c r="Q64" s="43">
        <v>0</v>
      </c>
      <c r="R64" s="254">
        <f t="shared" si="9"/>
        <v>115.92</v>
      </c>
      <c r="S64" s="302">
        <f t="shared" si="19"/>
        <v>2.3200000000000074</v>
      </c>
      <c r="T64" s="297" t="str">
        <f t="shared" si="10"/>
        <v>100050000A000</v>
      </c>
      <c r="U64" s="270">
        <f t="shared" si="11"/>
        <v>854.08</v>
      </c>
      <c r="V64" s="270"/>
      <c r="W64" s="270"/>
      <c r="X64" s="270"/>
      <c r="Y64" s="270"/>
      <c r="Z64" s="270"/>
      <c r="AA64" s="303">
        <f t="shared" si="12"/>
        <v>50.296432723562774</v>
      </c>
      <c r="AB64" s="33">
        <f t="shared" si="13"/>
        <v>47.231543980769565</v>
      </c>
      <c r="AC64" s="257">
        <f t="shared" si="14"/>
        <v>3967.4496943846434</v>
      </c>
      <c r="AD64" s="258">
        <f t="shared" si="15"/>
        <v>12.426838904531525</v>
      </c>
      <c r="AE64" s="324">
        <f t="shared" si="21"/>
        <v>874.93253371181572</v>
      </c>
      <c r="AF64" s="258"/>
      <c r="AG64" s="256">
        <f>[1]!srEnew($C$11,$AB64,$C$49)</f>
        <v>45.487205406047686</v>
      </c>
      <c r="AH64" s="259">
        <f t="shared" si="16"/>
        <v>3820.9252541080054</v>
      </c>
      <c r="AI64" s="256">
        <f t="shared" si="17"/>
        <v>12.74937377734831</v>
      </c>
      <c r="AJ64" s="324">
        <f t="shared" si="18"/>
        <v>824.93253371181572</v>
      </c>
    </row>
    <row r="65" spans="2:36">
      <c r="B65" s="174"/>
      <c r="C65" s="321"/>
      <c r="D65" s="108"/>
      <c r="E65" s="308"/>
      <c r="F65" s="305">
        <v>1</v>
      </c>
      <c r="G65" s="43">
        <v>0</v>
      </c>
      <c r="H65" s="43">
        <v>0</v>
      </c>
      <c r="I65" s="43">
        <v>0</v>
      </c>
      <c r="J65" s="43">
        <v>0</v>
      </c>
      <c r="K65" s="43">
        <v>6</v>
      </c>
      <c r="L65" s="43">
        <v>0</v>
      </c>
      <c r="M65" s="43">
        <v>0</v>
      </c>
      <c r="N65" s="43">
        <v>0</v>
      </c>
      <c r="O65" s="296" t="s">
        <v>320</v>
      </c>
      <c r="P65" s="43">
        <v>0</v>
      </c>
      <c r="Q65" s="43">
        <v>0</v>
      </c>
      <c r="R65" s="254">
        <f t="shared" si="9"/>
        <v>116.48</v>
      </c>
      <c r="S65" s="302">
        <f t="shared" si="19"/>
        <v>0.56000000000000227</v>
      </c>
      <c r="T65" s="297" t="str">
        <f t="shared" si="10"/>
        <v>100006000A000</v>
      </c>
      <c r="U65" s="270">
        <f t="shared" si="11"/>
        <v>853.52</v>
      </c>
      <c r="V65" s="270"/>
      <c r="W65" s="270"/>
      <c r="X65" s="270"/>
      <c r="Y65" s="270"/>
      <c r="Z65" s="270"/>
      <c r="AA65" s="303">
        <f t="shared" si="12"/>
        <v>50.275672052577882</v>
      </c>
      <c r="AB65" s="33">
        <f t="shared" si="13"/>
        <v>47.210091287418514</v>
      </c>
      <c r="AC65" s="257">
        <f t="shared" si="14"/>
        <v>3965.647668143155</v>
      </c>
      <c r="AD65" s="258">
        <f t="shared" si="15"/>
        <v>12.430805589567234</v>
      </c>
      <c r="AE65" s="324">
        <f t="shared" si="21"/>
        <v>874.31761027717016</v>
      </c>
      <c r="AF65" s="258"/>
      <c r="AG65" s="256">
        <f>[1]!srEnew($C$11,$AB65,$C$49)</f>
        <v>45.465752712696627</v>
      </c>
      <c r="AH65" s="259">
        <f t="shared" si="16"/>
        <v>3819.1232278665166</v>
      </c>
      <c r="AI65" s="256">
        <f t="shared" si="17"/>
        <v>12.753340462384021</v>
      </c>
      <c r="AJ65" s="324">
        <f t="shared" si="18"/>
        <v>824.31761027717005</v>
      </c>
    </row>
    <row r="66" spans="2:36">
      <c r="B66" s="111"/>
      <c r="C66" s="336"/>
      <c r="D66" s="149"/>
      <c r="E66" s="319"/>
      <c r="F66" s="43">
        <v>0</v>
      </c>
      <c r="G66" s="305">
        <v>2</v>
      </c>
      <c r="H66" s="43">
        <v>0</v>
      </c>
      <c r="I66" s="43">
        <v>0</v>
      </c>
      <c r="J66" s="296">
        <v>5</v>
      </c>
      <c r="K66" s="43">
        <v>0</v>
      </c>
      <c r="L66" s="43">
        <v>0</v>
      </c>
      <c r="M66" s="43">
        <v>0</v>
      </c>
      <c r="N66" s="43">
        <v>0</v>
      </c>
      <c r="O66" s="296" t="s">
        <v>145</v>
      </c>
      <c r="P66" s="43">
        <v>0</v>
      </c>
      <c r="Q66" s="43">
        <v>0</v>
      </c>
      <c r="R66" s="254">
        <f t="shared" si="9"/>
        <v>118.52</v>
      </c>
      <c r="S66" s="302">
        <f t="shared" si="19"/>
        <v>2.039999999999992</v>
      </c>
      <c r="T66" s="297" t="str">
        <f t="shared" si="10"/>
        <v>020050000A000</v>
      </c>
      <c r="U66" s="270">
        <f t="shared" si="11"/>
        <v>851.48</v>
      </c>
      <c r="V66" s="270"/>
      <c r="W66" s="270"/>
      <c r="X66" s="270"/>
      <c r="Y66" s="270"/>
      <c r="Z66" s="270"/>
      <c r="AA66" s="303">
        <f t="shared" si="12"/>
        <v>50.200043893990085</v>
      </c>
      <c r="AB66" s="33">
        <f t="shared" si="13"/>
        <v>47.13194219021112</v>
      </c>
      <c r="AC66" s="257">
        <f t="shared" si="14"/>
        <v>3959.0831439777339</v>
      </c>
      <c r="AD66" s="258">
        <f t="shared" si="15"/>
        <v>12.445255656483029</v>
      </c>
      <c r="AE66" s="324">
        <f t="shared" si="21"/>
        <v>872.07753205096196</v>
      </c>
      <c r="AF66" s="258"/>
      <c r="AG66" s="256">
        <f>[1]!srEnew($C$11,$AB66,$C$49)</f>
        <v>45.38760361548924</v>
      </c>
      <c r="AH66" s="259">
        <f t="shared" si="16"/>
        <v>3812.5587037010964</v>
      </c>
      <c r="AI66" s="256">
        <f t="shared" si="17"/>
        <v>12.767790529299814</v>
      </c>
      <c r="AJ66" s="324">
        <f t="shared" si="18"/>
        <v>822.07753205096196</v>
      </c>
    </row>
    <row r="67" spans="2:36">
      <c r="B67" s="339"/>
      <c r="C67" s="337"/>
      <c r="D67" s="108"/>
      <c r="E67" s="319"/>
      <c r="F67" s="43">
        <v>0</v>
      </c>
      <c r="G67" s="305">
        <v>2</v>
      </c>
      <c r="H67" s="43">
        <v>0</v>
      </c>
      <c r="I67" s="43">
        <v>0</v>
      </c>
      <c r="J67" s="43">
        <v>0</v>
      </c>
      <c r="K67" s="43">
        <v>6</v>
      </c>
      <c r="L67" s="43">
        <v>0</v>
      </c>
      <c r="M67" s="43">
        <v>0</v>
      </c>
      <c r="N67" s="43">
        <v>0</v>
      </c>
      <c r="O67" s="296" t="s">
        <v>145</v>
      </c>
      <c r="P67" s="43">
        <v>0</v>
      </c>
      <c r="Q67" s="43">
        <v>0</v>
      </c>
      <c r="R67" s="254">
        <f t="shared" si="9"/>
        <v>119.08</v>
      </c>
      <c r="S67" s="302">
        <f t="shared" si="19"/>
        <v>0.56000000000000227</v>
      </c>
      <c r="T67" s="297" t="str">
        <f t="shared" si="10"/>
        <v>020006000A000</v>
      </c>
      <c r="U67" s="270">
        <f t="shared" si="11"/>
        <v>850.92</v>
      </c>
      <c r="V67" s="270"/>
      <c r="W67" s="270"/>
      <c r="X67" s="270"/>
      <c r="Y67" s="270"/>
      <c r="Z67" s="270"/>
      <c r="AA67" s="303">
        <f t="shared" si="12"/>
        <v>50.179283223005193</v>
      </c>
      <c r="AB67" s="33">
        <f t="shared" si="13"/>
        <v>47.110489496860069</v>
      </c>
      <c r="AC67" s="257">
        <f t="shared" si="14"/>
        <v>3957.281117736246</v>
      </c>
      <c r="AD67" s="258">
        <f t="shared" si="15"/>
        <v>12.449222341518738</v>
      </c>
      <c r="AE67" s="324">
        <f t="shared" si="21"/>
        <v>871.4626086163164</v>
      </c>
      <c r="AF67" s="258"/>
      <c r="AG67" s="256">
        <f>[1]!srEnew($C$11,$AB67,$C$49)</f>
        <v>45.366150922138182</v>
      </c>
      <c r="AH67" s="259">
        <f t="shared" si="16"/>
        <v>3810.7566774596071</v>
      </c>
      <c r="AI67" s="256">
        <f t="shared" si="17"/>
        <v>12.771757214335524</v>
      </c>
      <c r="AJ67" s="324">
        <f t="shared" si="18"/>
        <v>821.46260861631629</v>
      </c>
    </row>
    <row r="68" spans="2:36">
      <c r="B68" s="112"/>
      <c r="C68" s="321"/>
      <c r="D68" s="149"/>
      <c r="E68" s="319"/>
      <c r="F68" s="43">
        <v>1</v>
      </c>
      <c r="G68" s="43">
        <v>2</v>
      </c>
      <c r="H68" s="43">
        <v>0</v>
      </c>
      <c r="I68" s="43">
        <v>0</v>
      </c>
      <c r="J68" s="296">
        <v>5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254">
        <f t="shared" si="9"/>
        <v>123.24</v>
      </c>
      <c r="S68" s="302">
        <f t="shared" si="19"/>
        <v>4.1599999999999966</v>
      </c>
      <c r="T68" s="297" t="str">
        <f t="shared" si="10"/>
        <v>1200500000000</v>
      </c>
      <c r="U68" s="270">
        <f t="shared" si="11"/>
        <v>846.76</v>
      </c>
      <c r="V68" s="270"/>
      <c r="W68" s="270"/>
      <c r="X68" s="270"/>
      <c r="Y68" s="270"/>
      <c r="Z68" s="270"/>
      <c r="AA68" s="303">
        <f t="shared" si="12"/>
        <v>50.025061095688898</v>
      </c>
      <c r="AB68" s="33">
        <f t="shared" si="13"/>
        <v>46.951126631966559</v>
      </c>
      <c r="AC68" s="257">
        <f t="shared" si="14"/>
        <v>3943.8946370851909</v>
      </c>
      <c r="AD68" s="258">
        <f t="shared" si="15"/>
        <v>12.478689144641143</v>
      </c>
      <c r="AE68" s="324">
        <f t="shared" si="21"/>
        <v>866.89460595895048</v>
      </c>
      <c r="AF68" s="258"/>
      <c r="AG68" s="256">
        <f>[1]!srEnew($C$11,$AB68,$C$49)</f>
        <v>45.206788057244673</v>
      </c>
      <c r="AH68" s="259">
        <f t="shared" si="16"/>
        <v>3797.3701968085525</v>
      </c>
      <c r="AI68" s="256">
        <f t="shared" si="17"/>
        <v>12.80122401745793</v>
      </c>
      <c r="AJ68" s="324">
        <f t="shared" si="18"/>
        <v>816.89460595895036</v>
      </c>
    </row>
    <row r="69" spans="2:36">
      <c r="B69" s="112"/>
      <c r="C69" s="321"/>
      <c r="D69" s="149"/>
      <c r="E69" s="319"/>
      <c r="F69" s="43">
        <v>1</v>
      </c>
      <c r="G69" s="43">
        <v>2</v>
      </c>
      <c r="H69" s="43">
        <v>0</v>
      </c>
      <c r="I69" s="43">
        <v>0</v>
      </c>
      <c r="J69" s="43">
        <v>0</v>
      </c>
      <c r="K69" s="43">
        <v>6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254">
        <f t="shared" si="9"/>
        <v>123.8</v>
      </c>
      <c r="S69" s="302">
        <f t="shared" si="19"/>
        <v>0.56000000000000227</v>
      </c>
      <c r="T69" s="297" t="str">
        <f t="shared" si="10"/>
        <v>1200060000000</v>
      </c>
      <c r="U69" s="270">
        <f t="shared" si="11"/>
        <v>846.2</v>
      </c>
      <c r="V69" s="270"/>
      <c r="W69" s="270"/>
      <c r="X69" s="270"/>
      <c r="Y69" s="270"/>
      <c r="Z69" s="270"/>
      <c r="AA69" s="303">
        <f t="shared" si="12"/>
        <v>50.004300424704013</v>
      </c>
      <c r="AB69" s="33">
        <f t="shared" si="13"/>
        <v>46.929673938615515</v>
      </c>
      <c r="AC69" s="257">
        <f t="shared" si="14"/>
        <v>3942.0926108437034</v>
      </c>
      <c r="AD69" s="258">
        <f t="shared" si="15"/>
        <v>12.482655829676851</v>
      </c>
      <c r="AE69" s="324">
        <f t="shared" si="21"/>
        <v>866.27968252430526</v>
      </c>
      <c r="AF69" s="258"/>
      <c r="AG69" s="256">
        <f>[1]!srEnew($C$11,$AB69,$C$49)</f>
        <v>45.185335363893635</v>
      </c>
      <c r="AH69" s="259">
        <f t="shared" si="16"/>
        <v>3795.5681705670654</v>
      </c>
      <c r="AI69" s="256">
        <f t="shared" si="17"/>
        <v>12.805190702493636</v>
      </c>
      <c r="AJ69" s="324">
        <f t="shared" si="18"/>
        <v>816.27968252430537</v>
      </c>
    </row>
    <row r="70" spans="2:36">
      <c r="B70" s="112"/>
      <c r="C70" s="321"/>
      <c r="D70" s="108"/>
      <c r="E70" s="319"/>
      <c r="F70" s="43">
        <v>0</v>
      </c>
      <c r="G70" s="43">
        <v>0</v>
      </c>
      <c r="H70" s="305">
        <v>3</v>
      </c>
      <c r="I70" s="43">
        <v>0</v>
      </c>
      <c r="J70" s="296">
        <v>5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254">
        <f t="shared" si="9"/>
        <v>124.03999999999999</v>
      </c>
      <c r="S70" s="302">
        <f t="shared" si="19"/>
        <v>0.23999999999999488</v>
      </c>
      <c r="T70" s="297" t="str">
        <f t="shared" si="10"/>
        <v>0030500000000</v>
      </c>
      <c r="U70" s="270">
        <f t="shared" si="11"/>
        <v>845.96</v>
      </c>
      <c r="V70" s="270"/>
      <c r="W70" s="270"/>
      <c r="X70" s="270"/>
      <c r="Y70" s="270"/>
      <c r="Z70" s="270"/>
      <c r="AA70" s="303">
        <f t="shared" si="12"/>
        <v>49.995402994281918</v>
      </c>
      <c r="AB70" s="33">
        <f t="shared" si="13"/>
        <v>46.92047992717935</v>
      </c>
      <c r="AC70" s="257">
        <f t="shared" si="14"/>
        <v>3941.3203138830654</v>
      </c>
      <c r="AD70" s="258">
        <f t="shared" si="15"/>
        <v>12.484355837549296</v>
      </c>
      <c r="AE70" s="324">
        <f t="shared" si="21"/>
        <v>866.01614390945713</v>
      </c>
      <c r="AF70" s="258"/>
      <c r="AG70" s="256">
        <f>[1]!srEnew($C$11,$AB70,$C$49)</f>
        <v>45.176141352457464</v>
      </c>
      <c r="AH70" s="259">
        <f t="shared" si="16"/>
        <v>3794.795873606427</v>
      </c>
      <c r="AI70" s="256">
        <f t="shared" si="17"/>
        <v>12.806890710366083</v>
      </c>
      <c r="AJ70" s="324">
        <f t="shared" si="18"/>
        <v>816.01614390945701</v>
      </c>
    </row>
    <row r="71" spans="2:36">
      <c r="B71" s="112"/>
      <c r="C71" s="321"/>
      <c r="D71" s="149"/>
      <c r="E71" s="319"/>
      <c r="F71" s="43">
        <v>0</v>
      </c>
      <c r="G71" s="43">
        <v>0</v>
      </c>
      <c r="H71" s="305">
        <v>3</v>
      </c>
      <c r="I71" s="43">
        <v>0</v>
      </c>
      <c r="J71" s="43">
        <v>0</v>
      </c>
      <c r="K71" s="43">
        <v>6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254">
        <f t="shared" si="9"/>
        <v>124.6</v>
      </c>
      <c r="S71" s="302">
        <f t="shared" si="19"/>
        <v>0.56000000000000227</v>
      </c>
      <c r="T71" s="297" t="str">
        <f t="shared" si="10"/>
        <v>0030060000000</v>
      </c>
      <c r="U71" s="270">
        <f t="shared" si="11"/>
        <v>845.4</v>
      </c>
      <c r="V71" s="270"/>
      <c r="W71" s="270"/>
      <c r="X71" s="270"/>
      <c r="Y71" s="270"/>
      <c r="Z71" s="270"/>
      <c r="AA71" s="303">
        <f t="shared" si="12"/>
        <v>49.974642323297033</v>
      </c>
      <c r="AB71" s="33">
        <f t="shared" si="13"/>
        <v>46.899027233828299</v>
      </c>
      <c r="AC71" s="257">
        <f t="shared" si="14"/>
        <v>3939.518287641577</v>
      </c>
      <c r="AD71" s="258">
        <f t="shared" si="15"/>
        <v>12.488322522585007</v>
      </c>
      <c r="AE71" s="324">
        <f t="shared" si="21"/>
        <v>865.40122047481168</v>
      </c>
      <c r="AF71" s="258"/>
      <c r="AG71" s="256">
        <f>[1]!srEnew($C$11,$AB71,$C$49)</f>
        <v>45.154688659106412</v>
      </c>
      <c r="AH71" s="259">
        <f t="shared" si="16"/>
        <v>3792.9938473649386</v>
      </c>
      <c r="AI71" s="256">
        <f t="shared" si="17"/>
        <v>12.810857395401793</v>
      </c>
      <c r="AJ71" s="324">
        <f t="shared" si="18"/>
        <v>815.40122047481157</v>
      </c>
    </row>
    <row r="72" spans="2:36">
      <c r="B72" s="112"/>
      <c r="C72" s="321"/>
      <c r="D72" s="8"/>
      <c r="E72" s="319"/>
      <c r="F72" s="43">
        <v>1</v>
      </c>
      <c r="G72" s="43">
        <v>2</v>
      </c>
      <c r="H72" s="43">
        <v>0</v>
      </c>
      <c r="I72" s="43">
        <v>0</v>
      </c>
      <c r="J72" s="296">
        <v>5</v>
      </c>
      <c r="K72" s="43">
        <v>0</v>
      </c>
      <c r="L72" s="43">
        <v>0</v>
      </c>
      <c r="M72" s="43">
        <v>0</v>
      </c>
      <c r="N72" s="43">
        <v>0</v>
      </c>
      <c r="O72" s="296" t="s">
        <v>145</v>
      </c>
      <c r="P72" s="43">
        <v>0</v>
      </c>
      <c r="Q72" s="43">
        <v>0</v>
      </c>
      <c r="R72" s="254">
        <f t="shared" si="9"/>
        <v>128.72</v>
      </c>
      <c r="S72" s="302">
        <f t="shared" si="19"/>
        <v>4.1200000000000045</v>
      </c>
      <c r="T72" s="297" t="str">
        <f t="shared" si="10"/>
        <v>120050000A000</v>
      </c>
      <c r="U72" s="270">
        <f t="shared" si="11"/>
        <v>841.28</v>
      </c>
      <c r="V72" s="270"/>
      <c r="W72" s="270"/>
      <c r="X72" s="270"/>
      <c r="Y72" s="270"/>
      <c r="Z72" s="270"/>
      <c r="AA72" s="303">
        <f t="shared" si="12"/>
        <v>49.821903101051085</v>
      </c>
      <c r="AB72" s="33">
        <f t="shared" si="13"/>
        <v>46.741196704174158</v>
      </c>
      <c r="AC72" s="257">
        <f t="shared" si="14"/>
        <v>3926.2605231506291</v>
      </c>
      <c r="AD72" s="258">
        <f t="shared" si="15"/>
        <v>12.517505991062002</v>
      </c>
      <c r="AE72" s="324">
        <f t="shared" si="21"/>
        <v>860.87714091992063</v>
      </c>
      <c r="AF72" s="258"/>
      <c r="AG72" s="256">
        <f>[1]!srEnew($C$11,$AB72,$C$49)</f>
        <v>44.996858129452278</v>
      </c>
      <c r="AH72" s="259">
        <f t="shared" si="16"/>
        <v>3779.7360828739911</v>
      </c>
      <c r="AI72" s="256">
        <f t="shared" si="17"/>
        <v>12.840040863878787</v>
      </c>
      <c r="AJ72" s="324">
        <f t="shared" si="18"/>
        <v>810.87714091992075</v>
      </c>
    </row>
    <row r="73" spans="2:36">
      <c r="B73" s="112"/>
      <c r="C73" s="321"/>
      <c r="D73" s="44"/>
      <c r="E73" s="319"/>
      <c r="F73" s="43">
        <v>1</v>
      </c>
      <c r="G73" s="43">
        <v>2</v>
      </c>
      <c r="H73" s="43">
        <v>0</v>
      </c>
      <c r="I73" s="43">
        <v>0</v>
      </c>
      <c r="J73" s="43">
        <v>0</v>
      </c>
      <c r="K73" s="43">
        <v>6</v>
      </c>
      <c r="L73" s="43">
        <v>0</v>
      </c>
      <c r="M73" s="43">
        <v>0</v>
      </c>
      <c r="N73" s="43">
        <v>0</v>
      </c>
      <c r="O73" s="296" t="s">
        <v>145</v>
      </c>
      <c r="P73" s="43">
        <v>0</v>
      </c>
      <c r="Q73" s="43">
        <v>0</v>
      </c>
      <c r="R73" s="254">
        <f t="shared" si="9"/>
        <v>129.28</v>
      </c>
      <c r="S73" s="302">
        <f t="shared" si="19"/>
        <v>0.56000000000000227</v>
      </c>
      <c r="T73" s="297" t="str">
        <f t="shared" si="10"/>
        <v>120006000A000</v>
      </c>
      <c r="U73" s="270">
        <f t="shared" si="11"/>
        <v>840.72</v>
      </c>
      <c r="V73" s="270"/>
      <c r="W73" s="270"/>
      <c r="X73" s="270"/>
      <c r="Y73" s="270"/>
      <c r="Z73" s="270"/>
      <c r="AA73" s="303">
        <f t="shared" si="12"/>
        <v>49.8011424300662</v>
      </c>
      <c r="AB73" s="33">
        <f t="shared" si="13"/>
        <v>46.719744010823106</v>
      </c>
      <c r="AC73" s="257">
        <f t="shared" si="14"/>
        <v>3924.4584969091411</v>
      </c>
      <c r="AD73" s="258">
        <f t="shared" si="15"/>
        <v>12.52147267609771</v>
      </c>
      <c r="AE73" s="324">
        <f t="shared" si="21"/>
        <v>860.26221748527519</v>
      </c>
      <c r="AF73" s="258"/>
      <c r="AG73" s="256">
        <f>[1]!srEnew($C$11,$AB73,$C$49)</f>
        <v>44.975405436101227</v>
      </c>
      <c r="AH73" s="259">
        <f t="shared" si="16"/>
        <v>3777.9340566325031</v>
      </c>
      <c r="AI73" s="256">
        <f t="shared" si="17"/>
        <v>12.844007548914497</v>
      </c>
      <c r="AJ73" s="324">
        <f t="shared" si="18"/>
        <v>810.2622174852753</v>
      </c>
    </row>
    <row r="74" spans="2:36">
      <c r="B74" s="112"/>
      <c r="C74" s="321"/>
      <c r="D74" s="181"/>
      <c r="E74" s="319"/>
      <c r="F74" s="43">
        <v>0</v>
      </c>
      <c r="G74" s="43">
        <v>0</v>
      </c>
      <c r="H74" s="305">
        <v>3</v>
      </c>
      <c r="I74" s="43">
        <v>0</v>
      </c>
      <c r="J74" s="296">
        <v>5</v>
      </c>
      <c r="K74" s="43">
        <v>0</v>
      </c>
      <c r="L74" s="43">
        <v>0</v>
      </c>
      <c r="M74" s="43">
        <v>0</v>
      </c>
      <c r="N74" s="43">
        <v>0</v>
      </c>
      <c r="O74" s="296" t="s">
        <v>315</v>
      </c>
      <c r="P74" s="43">
        <v>0</v>
      </c>
      <c r="Q74" s="43">
        <v>0</v>
      </c>
      <c r="R74" s="254">
        <f t="shared" si="9"/>
        <v>129.51999999999998</v>
      </c>
      <c r="S74" s="302">
        <f t="shared" si="19"/>
        <v>0.23999999999998067</v>
      </c>
      <c r="T74" s="297" t="str">
        <f t="shared" si="10"/>
        <v>003050000A000</v>
      </c>
      <c r="U74" s="270">
        <f t="shared" si="11"/>
        <v>840.48</v>
      </c>
      <c r="V74" s="270"/>
      <c r="W74" s="270"/>
      <c r="X74" s="270"/>
      <c r="Y74" s="270"/>
      <c r="Z74" s="270"/>
      <c r="AA74" s="303">
        <f t="shared" si="12"/>
        <v>49.792244999644105</v>
      </c>
      <c r="AB74" s="33">
        <f t="shared" si="13"/>
        <v>46.710549999386942</v>
      </c>
      <c r="AC74" s="257">
        <f t="shared" si="14"/>
        <v>3923.6861999485031</v>
      </c>
      <c r="AD74" s="258">
        <f t="shared" si="15"/>
        <v>12.523172683970158</v>
      </c>
      <c r="AE74" s="324">
        <f t="shared" si="21"/>
        <v>859.99867887042717</v>
      </c>
      <c r="AF74" s="258"/>
      <c r="AG74" s="256">
        <f>[1]!srEnew($C$11,$AB74,$C$49)</f>
        <v>44.966211424665062</v>
      </c>
      <c r="AH74" s="259">
        <f t="shared" si="16"/>
        <v>3777.1617596718652</v>
      </c>
      <c r="AI74" s="256">
        <f t="shared" si="17"/>
        <v>12.845707556786943</v>
      </c>
      <c r="AJ74" s="324">
        <f t="shared" si="18"/>
        <v>809.99867887042717</v>
      </c>
    </row>
    <row r="75" spans="2:36">
      <c r="B75" s="112"/>
      <c r="C75" s="321"/>
      <c r="D75" s="44"/>
      <c r="E75" s="319"/>
      <c r="F75" s="43">
        <v>0</v>
      </c>
      <c r="G75" s="43">
        <v>0</v>
      </c>
      <c r="H75" s="305">
        <v>3</v>
      </c>
      <c r="I75" s="43">
        <v>0</v>
      </c>
      <c r="J75" s="43">
        <v>0</v>
      </c>
      <c r="K75" s="43">
        <v>6</v>
      </c>
      <c r="L75" s="43">
        <v>0</v>
      </c>
      <c r="M75" s="43">
        <v>0</v>
      </c>
      <c r="N75" s="43">
        <v>0</v>
      </c>
      <c r="O75" s="296" t="s">
        <v>314</v>
      </c>
      <c r="P75" s="43">
        <v>0</v>
      </c>
      <c r="Q75" s="43">
        <v>0</v>
      </c>
      <c r="R75" s="254">
        <f t="shared" si="9"/>
        <v>130.07999999999998</v>
      </c>
      <c r="S75" s="302">
        <f t="shared" si="19"/>
        <v>0.56000000000000227</v>
      </c>
      <c r="T75" s="297" t="str">
        <f t="shared" si="10"/>
        <v>003006000A000</v>
      </c>
      <c r="U75" s="270">
        <f t="shared" si="11"/>
        <v>839.92000000000007</v>
      </c>
      <c r="V75" s="270"/>
      <c r="W75" s="270"/>
      <c r="X75" s="270"/>
      <c r="Y75" s="270"/>
      <c r="Z75" s="270"/>
      <c r="AA75" s="303">
        <f t="shared" si="12"/>
        <v>49.77148432865922</v>
      </c>
      <c r="AB75" s="33">
        <f t="shared" si="13"/>
        <v>46.68909730603589</v>
      </c>
      <c r="AC75" s="257">
        <f t="shared" si="14"/>
        <v>3921.8841737070147</v>
      </c>
      <c r="AD75" s="258">
        <f t="shared" si="15"/>
        <v>12.527139369005866</v>
      </c>
      <c r="AE75" s="324">
        <f t="shared" si="21"/>
        <v>859.38375543578161</v>
      </c>
      <c r="AF75" s="258"/>
      <c r="AG75" s="256">
        <f>[1]!srEnew($C$11,$AB75,$C$49)</f>
        <v>44.944758731314003</v>
      </c>
      <c r="AH75" s="259">
        <f t="shared" si="16"/>
        <v>3775.3597334303763</v>
      </c>
      <c r="AI75" s="256">
        <f t="shared" si="17"/>
        <v>12.849674241822653</v>
      </c>
      <c r="AJ75" s="324">
        <f t="shared" si="18"/>
        <v>809.3837554357815</v>
      </c>
    </row>
    <row r="76" spans="2:36">
      <c r="D76" s="44"/>
      <c r="E76" s="319"/>
      <c r="F76" s="43">
        <v>1</v>
      </c>
      <c r="G76" s="43">
        <v>0</v>
      </c>
      <c r="H76" s="43">
        <v>3</v>
      </c>
      <c r="I76" s="43">
        <v>0</v>
      </c>
      <c r="J76" s="296">
        <v>5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43">
        <v>0</v>
      </c>
      <c r="R76" s="254">
        <f t="shared" si="9"/>
        <v>134.24</v>
      </c>
      <c r="S76" s="302">
        <f t="shared" si="19"/>
        <v>4.160000000000025</v>
      </c>
      <c r="T76" s="297" t="str">
        <f t="shared" si="10"/>
        <v>1030500000000</v>
      </c>
      <c r="U76" s="270">
        <f t="shared" si="11"/>
        <v>835.76</v>
      </c>
      <c r="V76" s="270"/>
      <c r="W76" s="270"/>
      <c r="X76" s="270"/>
      <c r="Y76" s="270"/>
      <c r="Z76" s="270"/>
      <c r="AA76" s="303">
        <f t="shared" si="12"/>
        <v>49.617262201342918</v>
      </c>
      <c r="AB76" s="33">
        <f t="shared" si="13"/>
        <v>46.529734441142381</v>
      </c>
      <c r="AC76" s="257">
        <f t="shared" si="14"/>
        <v>3908.4976930559601</v>
      </c>
      <c r="AD76" s="258">
        <f t="shared" si="15"/>
        <v>12.556606172128271</v>
      </c>
      <c r="AE76" s="324">
        <f t="shared" si="21"/>
        <v>854.81575277841569</v>
      </c>
      <c r="AF76" s="258"/>
      <c r="AG76" s="256">
        <f>[1]!srEnew($C$11,$AB76,$C$49)</f>
        <v>44.785395866420494</v>
      </c>
      <c r="AH76" s="259">
        <f t="shared" si="16"/>
        <v>3761.9732527793217</v>
      </c>
      <c r="AI76" s="256">
        <f t="shared" si="17"/>
        <v>12.879141044945058</v>
      </c>
      <c r="AJ76" s="324">
        <f t="shared" si="18"/>
        <v>804.81575277841557</v>
      </c>
    </row>
    <row r="77" spans="2:36">
      <c r="D77" s="44"/>
      <c r="E77" s="319"/>
      <c r="F77" s="43">
        <v>1</v>
      </c>
      <c r="G77" s="43">
        <v>0</v>
      </c>
      <c r="H77" s="43">
        <v>3</v>
      </c>
      <c r="I77" s="43">
        <v>0</v>
      </c>
      <c r="J77" s="43">
        <v>0</v>
      </c>
      <c r="K77" s="43">
        <v>6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254">
        <f t="shared" si="9"/>
        <v>134.80000000000001</v>
      </c>
      <c r="S77" s="302">
        <f t="shared" si="19"/>
        <v>0.56000000000000227</v>
      </c>
      <c r="T77" s="297" t="str">
        <f t="shared" si="10"/>
        <v>1030060000000</v>
      </c>
      <c r="U77" s="270">
        <f t="shared" si="11"/>
        <v>835.2</v>
      </c>
      <c r="V77" s="270"/>
      <c r="W77" s="270"/>
      <c r="X77" s="270"/>
      <c r="Y77" s="270"/>
      <c r="Z77" s="270"/>
      <c r="AA77" s="303">
        <f t="shared" si="12"/>
        <v>49.596501530358033</v>
      </c>
      <c r="AB77" s="33">
        <f t="shared" si="13"/>
        <v>46.508281747791337</v>
      </c>
      <c r="AC77" s="257">
        <f t="shared" si="14"/>
        <v>3906.6956668144721</v>
      </c>
      <c r="AD77" s="258">
        <f t="shared" si="15"/>
        <v>12.560572857163979</v>
      </c>
      <c r="AE77" s="324">
        <f t="shared" si="21"/>
        <v>854.20082934377047</v>
      </c>
      <c r="AF77" s="258"/>
      <c r="AG77" s="256">
        <f>[1]!srEnew($C$11,$AB77,$C$49)</f>
        <v>44.763943173069457</v>
      </c>
      <c r="AH77" s="259">
        <f t="shared" si="16"/>
        <v>3760.1712265378342</v>
      </c>
      <c r="AI77" s="256">
        <f t="shared" si="17"/>
        <v>12.883107729980765</v>
      </c>
      <c r="AJ77" s="324">
        <f t="shared" si="18"/>
        <v>804.20082934377058</v>
      </c>
    </row>
    <row r="78" spans="2:36">
      <c r="D78" s="44"/>
      <c r="E78" s="319"/>
      <c r="F78" s="43">
        <v>0</v>
      </c>
      <c r="G78" s="43">
        <v>2</v>
      </c>
      <c r="H78" s="43">
        <v>3</v>
      </c>
      <c r="I78" s="43">
        <v>0</v>
      </c>
      <c r="J78" s="296">
        <v>5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254">
        <f t="shared" si="9"/>
        <v>136.84</v>
      </c>
      <c r="S78" s="302">
        <f t="shared" si="19"/>
        <v>2.039999999999992</v>
      </c>
      <c r="T78" s="297" t="str">
        <f t="shared" si="10"/>
        <v>0230500000000</v>
      </c>
      <c r="U78" s="270">
        <f t="shared" si="11"/>
        <v>833.16</v>
      </c>
      <c r="V78" s="270"/>
      <c r="W78" s="270"/>
      <c r="X78" s="270"/>
      <c r="Y78" s="270"/>
      <c r="Z78" s="270"/>
      <c r="AA78" s="303">
        <f t="shared" si="12"/>
        <v>49.520873371770229</v>
      </c>
      <c r="AB78" s="33">
        <f t="shared" si="13"/>
        <v>46.430132650583936</v>
      </c>
      <c r="AC78" s="257">
        <f t="shared" si="14"/>
        <v>3900.1311426490506</v>
      </c>
      <c r="AD78" s="258">
        <f t="shared" si="15"/>
        <v>12.575022924079775</v>
      </c>
      <c r="AE78" s="324">
        <f t="shared" si="21"/>
        <v>851.96075111756193</v>
      </c>
      <c r="AF78" s="258"/>
      <c r="AG78" s="256">
        <f>[1]!srEnew($C$11,$AB78,$C$49)</f>
        <v>44.685794075862049</v>
      </c>
      <c r="AH78" s="259">
        <f t="shared" si="16"/>
        <v>3753.6067023724122</v>
      </c>
      <c r="AI78" s="256">
        <f t="shared" si="17"/>
        <v>12.897557796896562</v>
      </c>
      <c r="AJ78" s="324">
        <f t="shared" si="18"/>
        <v>801.96075111756181</v>
      </c>
    </row>
    <row r="79" spans="2:36">
      <c r="D79" s="44"/>
      <c r="E79" s="319"/>
      <c r="F79" s="43">
        <v>0</v>
      </c>
      <c r="G79" s="43">
        <v>2</v>
      </c>
      <c r="H79" s="43">
        <v>3</v>
      </c>
      <c r="I79" s="43">
        <v>0</v>
      </c>
      <c r="J79" s="43">
        <v>0</v>
      </c>
      <c r="K79" s="43">
        <v>6</v>
      </c>
      <c r="L79" s="43">
        <v>0</v>
      </c>
      <c r="M79" s="43">
        <v>0</v>
      </c>
      <c r="N79" s="43">
        <v>0</v>
      </c>
      <c r="O79" s="43">
        <v>0</v>
      </c>
      <c r="P79" s="43">
        <v>0</v>
      </c>
      <c r="Q79" s="43">
        <v>0</v>
      </c>
      <c r="R79" s="254">
        <f t="shared" si="9"/>
        <v>137.4</v>
      </c>
      <c r="S79" s="302">
        <f t="shared" si="19"/>
        <v>0.56000000000000227</v>
      </c>
      <c r="T79" s="297" t="str">
        <f t="shared" si="10"/>
        <v>0230060000000</v>
      </c>
      <c r="U79" s="270">
        <f t="shared" si="11"/>
        <v>832.6</v>
      </c>
      <c r="V79" s="270"/>
      <c r="W79" s="270"/>
      <c r="X79" s="270"/>
      <c r="Y79" s="270"/>
      <c r="Z79" s="270"/>
      <c r="AA79" s="303">
        <f t="shared" si="12"/>
        <v>49.500112700785344</v>
      </c>
      <c r="AB79" s="33">
        <f t="shared" si="13"/>
        <v>46.408679957232891</v>
      </c>
      <c r="AC79" s="257">
        <f t="shared" si="14"/>
        <v>3898.3291164075627</v>
      </c>
      <c r="AD79" s="258">
        <f t="shared" si="15"/>
        <v>12.578989609115483</v>
      </c>
      <c r="AE79" s="324">
        <f t="shared" si="21"/>
        <v>851.34582768291671</v>
      </c>
      <c r="AF79" s="258"/>
      <c r="AG79" s="256">
        <f>[1]!srEnew($C$11,$AB79,$C$49)</f>
        <v>44.664341382511012</v>
      </c>
      <c r="AH79" s="259">
        <f t="shared" si="16"/>
        <v>3751.8046761309251</v>
      </c>
      <c r="AI79" s="256">
        <f t="shared" si="17"/>
        <v>12.901524481932269</v>
      </c>
      <c r="AJ79" s="324">
        <f t="shared" si="18"/>
        <v>801.34582768291682</v>
      </c>
    </row>
    <row r="80" spans="2:36">
      <c r="E80" s="319"/>
      <c r="F80" s="43">
        <v>1</v>
      </c>
      <c r="G80" s="43">
        <v>0</v>
      </c>
      <c r="H80" s="43">
        <v>3</v>
      </c>
      <c r="I80" s="43">
        <v>0</v>
      </c>
      <c r="J80" s="296">
        <v>5</v>
      </c>
      <c r="K80" s="43">
        <v>0</v>
      </c>
      <c r="L80" s="43">
        <v>0</v>
      </c>
      <c r="M80" s="43">
        <v>0</v>
      </c>
      <c r="N80" s="43">
        <v>0</v>
      </c>
      <c r="O80" s="296" t="s">
        <v>145</v>
      </c>
      <c r="P80" s="43">
        <v>0</v>
      </c>
      <c r="Q80" s="43">
        <v>0</v>
      </c>
      <c r="R80" s="254">
        <f t="shared" si="9"/>
        <v>139.72</v>
      </c>
      <c r="S80" s="302">
        <f t="shared" si="19"/>
        <v>2.3199999999999932</v>
      </c>
      <c r="T80" s="297" t="str">
        <f t="shared" si="10"/>
        <v>103050000A000</v>
      </c>
      <c r="U80" s="270">
        <f t="shared" si="11"/>
        <v>830.28</v>
      </c>
      <c r="V80" s="270"/>
      <c r="W80" s="270"/>
      <c r="X80" s="270"/>
      <c r="Y80" s="270"/>
      <c r="Z80" s="270"/>
      <c r="AA80" s="303">
        <f t="shared" si="12"/>
        <v>49.414104206705105</v>
      </c>
      <c r="AB80" s="33">
        <f t="shared" si="13"/>
        <v>46.319804513349972</v>
      </c>
      <c r="AC80" s="257">
        <f t="shared" si="14"/>
        <v>3890.8635791213978</v>
      </c>
      <c r="AD80" s="258">
        <f t="shared" si="15"/>
        <v>12.595423018549132</v>
      </c>
      <c r="AE80" s="324">
        <f t="shared" si="21"/>
        <v>848.79828773938561</v>
      </c>
      <c r="AF80" s="258"/>
      <c r="AG80" s="256">
        <f>[1]!srEnew($C$11,$AB80,$C$49)</f>
        <v>44.572341459884242</v>
      </c>
      <c r="AH80" s="259">
        <f t="shared" si="16"/>
        <v>3744.0766826302765</v>
      </c>
      <c r="AI80" s="256">
        <f t="shared" si="17"/>
        <v>12.920195143414503</v>
      </c>
      <c r="AJ80" s="324">
        <f t="shared" si="18"/>
        <v>798.79828773938561</v>
      </c>
    </row>
    <row r="81" spans="5:36">
      <c r="E81" s="319"/>
      <c r="F81" s="43">
        <v>1</v>
      </c>
      <c r="G81" s="43">
        <v>0</v>
      </c>
      <c r="H81" s="43">
        <v>3</v>
      </c>
      <c r="I81" s="43">
        <v>0</v>
      </c>
      <c r="J81" s="43">
        <v>0</v>
      </c>
      <c r="K81" s="43">
        <v>6</v>
      </c>
      <c r="L81" s="43">
        <v>0</v>
      </c>
      <c r="M81" s="43">
        <v>0</v>
      </c>
      <c r="N81" s="43">
        <v>0</v>
      </c>
      <c r="O81" s="296" t="s">
        <v>145</v>
      </c>
      <c r="P81" s="43">
        <v>0</v>
      </c>
      <c r="Q81" s="43">
        <v>0</v>
      </c>
      <c r="R81" s="254">
        <f t="shared" si="9"/>
        <v>140.28</v>
      </c>
      <c r="S81" s="302">
        <f t="shared" si="19"/>
        <v>0.56000000000000227</v>
      </c>
      <c r="T81" s="297" t="str">
        <f t="shared" si="10"/>
        <v>103006000A000</v>
      </c>
      <c r="U81" s="270">
        <f t="shared" si="11"/>
        <v>829.72</v>
      </c>
      <c r="V81" s="270"/>
      <c r="W81" s="270"/>
      <c r="X81" s="270"/>
      <c r="Y81" s="270"/>
      <c r="Z81" s="270"/>
      <c r="AA81" s="303">
        <f t="shared" si="12"/>
        <v>49.39334353572022</v>
      </c>
      <c r="AB81" s="33">
        <f t="shared" si="13"/>
        <v>46.298351819998928</v>
      </c>
      <c r="AC81" s="257">
        <f t="shared" si="14"/>
        <v>3889.0615528799099</v>
      </c>
      <c r="AD81" s="258">
        <f t="shared" si="15"/>
        <v>12.599389703584839</v>
      </c>
      <c r="AE81" s="324">
        <f t="shared" si="21"/>
        <v>848.18336430474039</v>
      </c>
      <c r="AF81" s="258"/>
      <c r="AG81" s="256">
        <f>[1]!srEnew($C$11,$AB81,$C$49)</f>
        <v>44.549894148835826</v>
      </c>
      <c r="AH81" s="259">
        <f t="shared" si="16"/>
        <v>3742.1911085022093</v>
      </c>
      <c r="AI81" s="256">
        <f t="shared" si="17"/>
        <v>12.924874014598185</v>
      </c>
      <c r="AJ81" s="324">
        <f t="shared" si="18"/>
        <v>798.18336430474051</v>
      </c>
    </row>
    <row r="82" spans="5:36">
      <c r="E82" s="319"/>
      <c r="F82" s="43">
        <v>0</v>
      </c>
      <c r="G82" s="43">
        <v>2</v>
      </c>
      <c r="H82" s="43">
        <v>3</v>
      </c>
      <c r="I82" s="43">
        <v>0</v>
      </c>
      <c r="J82" s="296">
        <v>5</v>
      </c>
      <c r="K82" s="43">
        <v>0</v>
      </c>
      <c r="L82" s="43">
        <v>0</v>
      </c>
      <c r="M82" s="43">
        <v>0</v>
      </c>
      <c r="N82" s="43">
        <v>0</v>
      </c>
      <c r="O82" s="296" t="s">
        <v>145</v>
      </c>
      <c r="P82" s="43">
        <v>0</v>
      </c>
      <c r="Q82" s="43">
        <v>0</v>
      </c>
      <c r="R82" s="254">
        <f t="shared" si="9"/>
        <v>142.32</v>
      </c>
      <c r="S82" s="302">
        <f t="shared" si="19"/>
        <v>2.039999999999992</v>
      </c>
      <c r="T82" s="297" t="str">
        <f t="shared" si="10"/>
        <v>023050000A000</v>
      </c>
      <c r="U82" s="270">
        <f t="shared" si="11"/>
        <v>827.68000000000006</v>
      </c>
      <c r="V82" s="270"/>
      <c r="W82" s="270"/>
      <c r="X82" s="270"/>
      <c r="Y82" s="270"/>
      <c r="Z82" s="270"/>
      <c r="AA82" s="303">
        <f t="shared" si="12"/>
        <v>49.317715377132423</v>
      </c>
      <c r="AB82" s="33">
        <f t="shared" si="13"/>
        <v>46.220202722791541</v>
      </c>
      <c r="AC82" s="257">
        <f t="shared" si="14"/>
        <v>3882.4970287144893</v>
      </c>
      <c r="AD82" s="258">
        <f t="shared" si="15"/>
        <v>12.613839770500633</v>
      </c>
      <c r="AE82" s="324">
        <f t="shared" si="21"/>
        <v>845.94328607853231</v>
      </c>
      <c r="AF82" s="258"/>
      <c r="AG82" s="256">
        <f>[1]!srEnew($C$11,$AB82,$C$49)</f>
        <v>44.468121801445143</v>
      </c>
      <c r="AH82" s="259">
        <f t="shared" si="16"/>
        <v>3735.3222313213919</v>
      </c>
      <c r="AI82" s="256">
        <f t="shared" si="17"/>
        <v>12.941918473910173</v>
      </c>
      <c r="AJ82" s="324">
        <f t="shared" si="18"/>
        <v>795.94328607853231</v>
      </c>
    </row>
    <row r="83" spans="5:36">
      <c r="E83" s="319"/>
      <c r="F83" s="43">
        <v>0</v>
      </c>
      <c r="G83" s="43">
        <v>2</v>
      </c>
      <c r="H83" s="43">
        <v>3</v>
      </c>
      <c r="I83" s="43">
        <v>0</v>
      </c>
      <c r="J83" s="43">
        <v>0</v>
      </c>
      <c r="K83" s="43">
        <v>6</v>
      </c>
      <c r="L83" s="43">
        <v>0</v>
      </c>
      <c r="M83" s="43">
        <v>0</v>
      </c>
      <c r="N83" s="43">
        <v>0</v>
      </c>
      <c r="O83" s="296" t="s">
        <v>329</v>
      </c>
      <c r="P83" s="43">
        <v>0</v>
      </c>
      <c r="Q83" s="43">
        <v>0</v>
      </c>
      <c r="R83" s="254">
        <f t="shared" si="9"/>
        <v>142.88</v>
      </c>
      <c r="S83" s="302">
        <f t="shared" si="19"/>
        <v>0.56000000000000227</v>
      </c>
      <c r="T83" s="297" t="str">
        <f t="shared" si="10"/>
        <v>023006000A000</v>
      </c>
      <c r="U83" s="270">
        <f t="shared" si="11"/>
        <v>827.12</v>
      </c>
      <c r="V83" s="270"/>
      <c r="W83" s="270"/>
      <c r="X83" s="270"/>
      <c r="Y83" s="270"/>
      <c r="Z83" s="270"/>
      <c r="AA83" s="303">
        <f t="shared" si="12"/>
        <v>49.296954706147531</v>
      </c>
      <c r="AB83" s="33">
        <f t="shared" si="13"/>
        <v>46.198750029440482</v>
      </c>
      <c r="AC83" s="257">
        <f t="shared" si="14"/>
        <v>3880.6950024730004</v>
      </c>
      <c r="AD83" s="258">
        <f t="shared" si="15"/>
        <v>12.617806455536343</v>
      </c>
      <c r="AE83" s="324">
        <f t="shared" si="21"/>
        <v>845.32836264388663</v>
      </c>
      <c r="AF83" s="258"/>
      <c r="AG83" s="256">
        <f>[1]!srEnew($C$11,$AB83,$C$49)</f>
        <v>44.445674490396712</v>
      </c>
      <c r="AH83" s="259">
        <f t="shared" si="16"/>
        <v>3733.4366571933238</v>
      </c>
      <c r="AI83" s="256">
        <f t="shared" si="17"/>
        <v>12.946597345093858</v>
      </c>
      <c r="AJ83" s="324">
        <f t="shared" si="18"/>
        <v>795.32836264388675</v>
      </c>
    </row>
    <row r="84" spans="5:36">
      <c r="E84" s="319"/>
      <c r="F84" s="43">
        <v>1</v>
      </c>
      <c r="G84" s="43">
        <v>2</v>
      </c>
      <c r="H84" s="43">
        <v>3</v>
      </c>
      <c r="I84" s="43">
        <v>0</v>
      </c>
      <c r="J84" s="296">
        <v>5</v>
      </c>
      <c r="K84" s="43">
        <v>0</v>
      </c>
      <c r="L84" s="43">
        <v>0</v>
      </c>
      <c r="M84" s="43">
        <v>0</v>
      </c>
      <c r="N84" s="43">
        <v>0</v>
      </c>
      <c r="O84" s="43">
        <v>0</v>
      </c>
      <c r="P84" s="43">
        <v>0</v>
      </c>
      <c r="Q84" s="43">
        <v>0</v>
      </c>
      <c r="R84" s="254">
        <f t="shared" si="9"/>
        <v>147.04</v>
      </c>
      <c r="S84" s="302">
        <f t="shared" si="19"/>
        <v>4.1599999999999966</v>
      </c>
      <c r="T84" s="297" t="str">
        <f t="shared" si="10"/>
        <v>1230500000000</v>
      </c>
      <c r="U84" s="270">
        <f t="shared" si="11"/>
        <v>822.96</v>
      </c>
      <c r="V84" s="270"/>
      <c r="W84" s="270"/>
      <c r="X84" s="270"/>
      <c r="Y84" s="270"/>
      <c r="Z84" s="270"/>
      <c r="AA84" s="303">
        <f t="shared" si="12"/>
        <v>49.142732578831236</v>
      </c>
      <c r="AB84" s="33">
        <f t="shared" si="13"/>
        <v>46.03938716454698</v>
      </c>
      <c r="AC84" s="257">
        <f t="shared" si="14"/>
        <v>3867.3085218219462</v>
      </c>
      <c r="AD84" s="258">
        <f t="shared" si="15"/>
        <v>12.647273258658746</v>
      </c>
      <c r="AE84" s="324">
        <f t="shared" si="21"/>
        <v>840.76035998652094</v>
      </c>
      <c r="AF84" s="258"/>
      <c r="AG84" s="256">
        <f>[1]!srEnew($C$11,$AB84,$C$49)</f>
        <v>44.278923036894142</v>
      </c>
      <c r="AH84" s="259">
        <f t="shared" si="16"/>
        <v>3719.4295350991079</v>
      </c>
      <c r="AI84" s="256">
        <f t="shared" si="17"/>
        <v>12.981354673886933</v>
      </c>
      <c r="AJ84" s="324">
        <f t="shared" si="18"/>
        <v>790.76035998652105</v>
      </c>
    </row>
    <row r="85" spans="5:36">
      <c r="E85" s="319"/>
      <c r="F85" s="43">
        <v>1</v>
      </c>
      <c r="G85" s="43">
        <v>2</v>
      </c>
      <c r="H85" s="43">
        <v>3</v>
      </c>
      <c r="I85" s="43">
        <v>0</v>
      </c>
      <c r="J85" s="43">
        <v>0</v>
      </c>
      <c r="K85" s="43">
        <v>6</v>
      </c>
      <c r="L85" s="43">
        <v>0</v>
      </c>
      <c r="M85" s="43">
        <v>0</v>
      </c>
      <c r="N85" s="43">
        <v>0</v>
      </c>
      <c r="O85" s="43">
        <v>0</v>
      </c>
      <c r="P85" s="43">
        <v>0</v>
      </c>
      <c r="Q85" s="43">
        <v>0</v>
      </c>
      <c r="R85" s="254">
        <f t="shared" si="9"/>
        <v>147.6</v>
      </c>
      <c r="S85" s="302">
        <f t="shared" si="19"/>
        <v>0.56000000000000227</v>
      </c>
      <c r="T85" s="297" t="str">
        <f t="shared" si="10"/>
        <v>1230060000000</v>
      </c>
      <c r="U85" s="270">
        <f t="shared" si="11"/>
        <v>822.4</v>
      </c>
      <c r="V85" s="270"/>
      <c r="W85" s="270"/>
      <c r="X85" s="270"/>
      <c r="Y85" s="270"/>
      <c r="Z85" s="270"/>
      <c r="AA85" s="303">
        <f t="shared" si="12"/>
        <v>49.121971907846344</v>
      </c>
      <c r="AB85" s="33">
        <f t="shared" si="13"/>
        <v>46.017934471195922</v>
      </c>
      <c r="AC85" s="257">
        <f t="shared" si="14"/>
        <v>3865.5064955804573</v>
      </c>
      <c r="AD85" s="258">
        <f t="shared" si="15"/>
        <v>12.651239943694456</v>
      </c>
      <c r="AE85" s="324">
        <f t="shared" si="21"/>
        <v>840.14543655187526</v>
      </c>
      <c r="AF85" s="258"/>
      <c r="AG85" s="256">
        <f>[1]!srEnew($C$11,$AB85,$C$49)</f>
        <v>44.256475725845704</v>
      </c>
      <c r="AH85" s="259">
        <f t="shared" si="16"/>
        <v>3717.5439609710393</v>
      </c>
      <c r="AI85" s="256">
        <f t="shared" si="17"/>
        <v>12.986033545070621</v>
      </c>
      <c r="AJ85" s="324">
        <f t="shared" si="18"/>
        <v>790.14543655187526</v>
      </c>
    </row>
    <row r="86" spans="5:36">
      <c r="E86" s="319"/>
      <c r="F86" s="268">
        <v>0</v>
      </c>
      <c r="G86" s="268">
        <v>0</v>
      </c>
      <c r="H86" s="269">
        <v>0</v>
      </c>
      <c r="I86" s="312">
        <v>4</v>
      </c>
      <c r="J86" s="296">
        <v>5</v>
      </c>
      <c r="K86" s="296">
        <v>0</v>
      </c>
      <c r="L86" s="296">
        <v>0</v>
      </c>
      <c r="M86" s="296">
        <v>0</v>
      </c>
      <c r="N86" s="296">
        <v>0</v>
      </c>
      <c r="O86" s="296">
        <v>0</v>
      </c>
      <c r="P86" s="296">
        <v>0</v>
      </c>
      <c r="Q86" s="296">
        <v>0</v>
      </c>
      <c r="R86" s="254">
        <f t="shared" si="9"/>
        <v>148.82999999999998</v>
      </c>
      <c r="S86" s="302">
        <f t="shared" si="19"/>
        <v>1.2299999999999898</v>
      </c>
      <c r="T86" s="297" t="str">
        <f t="shared" si="10"/>
        <v>0004500000000</v>
      </c>
      <c r="U86" s="270">
        <f t="shared" si="11"/>
        <v>821.17000000000007</v>
      </c>
      <c r="V86" s="270"/>
      <c r="W86" s="270"/>
      <c r="X86" s="270"/>
      <c r="Y86" s="270"/>
      <c r="Z86" s="270"/>
      <c r="AA86" s="303">
        <f t="shared" si="12"/>
        <v>49.076372576933117</v>
      </c>
      <c r="AB86" s="33">
        <f t="shared" si="13"/>
        <v>45.970815162585588</v>
      </c>
      <c r="AC86" s="257">
        <f t="shared" si="14"/>
        <v>3861.5484736571893</v>
      </c>
      <c r="AD86" s="258">
        <f t="shared" si="15"/>
        <v>12.659952484040744</v>
      </c>
      <c r="AE86" s="324">
        <f t="shared" si="21"/>
        <v>838.79480115077922</v>
      </c>
      <c r="AF86" s="258"/>
      <c r="AG86" s="256">
        <f>[1]!srEnew($C$11,$AB86,$C$49)</f>
        <v>44.207171810507205</v>
      </c>
      <c r="AH86" s="259">
        <f t="shared" si="16"/>
        <v>3713.4024320826052</v>
      </c>
      <c r="AI86" s="256">
        <f t="shared" si="17"/>
        <v>12.996310351420496</v>
      </c>
      <c r="AJ86" s="324">
        <f t="shared" si="18"/>
        <v>788.79480115077922</v>
      </c>
    </row>
    <row r="87" spans="5:36">
      <c r="E87" s="319"/>
      <c r="F87" s="268">
        <v>0</v>
      </c>
      <c r="G87" s="268">
        <v>0</v>
      </c>
      <c r="H87" s="269">
        <v>0</v>
      </c>
      <c r="I87" s="312">
        <v>4</v>
      </c>
      <c r="J87" s="296">
        <v>0</v>
      </c>
      <c r="K87" s="43">
        <v>6</v>
      </c>
      <c r="L87" s="296">
        <v>0</v>
      </c>
      <c r="M87" s="296">
        <v>0</v>
      </c>
      <c r="N87" s="296">
        <v>0</v>
      </c>
      <c r="O87" s="296">
        <v>0</v>
      </c>
      <c r="P87" s="296">
        <v>0</v>
      </c>
      <c r="Q87" s="296">
        <v>0</v>
      </c>
      <c r="R87" s="254">
        <f t="shared" ref="R87:R150" si="22">[2]!e5aEDthkI(ThEDtbl,F87:Q87)</f>
        <v>149.38999999999999</v>
      </c>
      <c r="S87" s="302">
        <f t="shared" si="19"/>
        <v>0.56000000000000227</v>
      </c>
      <c r="T87" s="297" t="str">
        <f t="shared" ref="T87:T150" si="23">[2]!e5aEDflgI2S(F87:Q87)</f>
        <v>0004060000000</v>
      </c>
      <c r="U87" s="270">
        <f t="shared" ref="U87:U150" si="24">$C$43-$R87</f>
        <v>820.61</v>
      </c>
      <c r="V87" s="270"/>
      <c r="W87" s="270"/>
      <c r="X87" s="270"/>
      <c r="Y87" s="270"/>
      <c r="Z87" s="270"/>
      <c r="AA87" s="303">
        <f t="shared" ref="AA87:AA150" si="25">[1]!srRng2E($C$12,U87)</f>
        <v>49.055611905948233</v>
      </c>
      <c r="AB87" s="33">
        <f t="shared" ref="AB87:AB150" si="26">[1]!srEnewGas($C$13,AA87,$C$35,$C$39*100,$C$38)</f>
        <v>45.949362469234536</v>
      </c>
      <c r="AC87" s="257">
        <f t="shared" ref="AC87:AC150" si="27">AB87*$C$7</f>
        <v>3859.7464474157009</v>
      </c>
      <c r="AD87" s="258">
        <f t="shared" ref="AD87:AD150" si="28">[1]!srE2LETt($C$11,AB87,0)</f>
        <v>12.663919169076452</v>
      </c>
      <c r="AE87" s="324">
        <f t="shared" si="21"/>
        <v>838.17987771613377</v>
      </c>
      <c r="AF87" s="258"/>
      <c r="AG87" s="256">
        <f>[1]!srEnew($C$11,$AB87,$C$49)</f>
        <v>44.184724499458781</v>
      </c>
      <c r="AH87" s="259">
        <f t="shared" ref="AH87:AH150" si="29">AG87*$C$7</f>
        <v>3711.5168579545375</v>
      </c>
      <c r="AI87" s="256">
        <f t="shared" ref="AI87:AI150" si="30">[1]!srE2LETt($C$11,AG87,0)</f>
        <v>13.000989222604179</v>
      </c>
      <c r="AJ87" s="324">
        <f t="shared" si="18"/>
        <v>788.17987771613377</v>
      </c>
    </row>
    <row r="88" spans="5:36">
      <c r="E88" s="319"/>
      <c r="F88" s="43">
        <v>1</v>
      </c>
      <c r="G88" s="43">
        <v>2</v>
      </c>
      <c r="H88" s="43">
        <v>3</v>
      </c>
      <c r="I88" s="43">
        <v>0</v>
      </c>
      <c r="J88" s="296">
        <v>5</v>
      </c>
      <c r="K88" s="43">
        <v>0</v>
      </c>
      <c r="L88" s="43">
        <v>0</v>
      </c>
      <c r="M88" s="43">
        <v>0</v>
      </c>
      <c r="N88" s="43">
        <v>0</v>
      </c>
      <c r="O88" s="296" t="s">
        <v>145</v>
      </c>
      <c r="P88" s="43">
        <v>0</v>
      </c>
      <c r="Q88" s="43">
        <v>0</v>
      </c>
      <c r="R88" s="254">
        <f t="shared" si="22"/>
        <v>152.51999999999998</v>
      </c>
      <c r="S88" s="302">
        <f t="shared" si="19"/>
        <v>3.1299999999999955</v>
      </c>
      <c r="T88" s="297" t="str">
        <f t="shared" si="23"/>
        <v>123050000A000</v>
      </c>
      <c r="U88" s="270">
        <f t="shared" si="24"/>
        <v>817.48</v>
      </c>
      <c r="V88" s="270"/>
      <c r="W88" s="270"/>
      <c r="X88" s="270"/>
      <c r="Y88" s="270"/>
      <c r="Z88" s="270"/>
      <c r="AA88" s="303">
        <f t="shared" si="25"/>
        <v>48.939574584193423</v>
      </c>
      <c r="AB88" s="33">
        <f t="shared" si="26"/>
        <v>45.829457236754571</v>
      </c>
      <c r="AC88" s="257">
        <f t="shared" si="27"/>
        <v>3849.6744078873839</v>
      </c>
      <c r="AD88" s="258">
        <f t="shared" si="28"/>
        <v>12.686090105079607</v>
      </c>
      <c r="AE88" s="324">
        <f t="shared" si="21"/>
        <v>834.74289494749087</v>
      </c>
      <c r="AF88" s="258"/>
      <c r="AG88" s="256">
        <f>[1]!srEnew($C$11,$AB88,$C$49)</f>
        <v>44.059260064491703</v>
      </c>
      <c r="AH88" s="259">
        <f t="shared" si="29"/>
        <v>3700.9778454173029</v>
      </c>
      <c r="AI88" s="256">
        <f t="shared" si="30"/>
        <v>13.027140770470123</v>
      </c>
      <c r="AJ88" s="324">
        <f t="shared" ref="AJ88:AJ151" si="31">[1]!srE2Rng($C$11,AG88)</f>
        <v>784.74289494749087</v>
      </c>
    </row>
    <row r="89" spans="5:36">
      <c r="E89" s="319"/>
      <c r="F89" s="43">
        <v>1</v>
      </c>
      <c r="G89" s="43">
        <v>2</v>
      </c>
      <c r="H89" s="43">
        <v>3</v>
      </c>
      <c r="I89" s="43">
        <v>0</v>
      </c>
      <c r="J89" s="43">
        <v>0</v>
      </c>
      <c r="K89" s="43">
        <v>6</v>
      </c>
      <c r="L89" s="43">
        <v>0</v>
      </c>
      <c r="M89" s="43">
        <v>0</v>
      </c>
      <c r="N89" s="43">
        <v>0</v>
      </c>
      <c r="O89" s="296" t="s">
        <v>145</v>
      </c>
      <c r="P89" s="43">
        <v>0</v>
      </c>
      <c r="Q89" s="43">
        <v>0</v>
      </c>
      <c r="R89" s="254">
        <f t="shared" si="22"/>
        <v>153.07999999999998</v>
      </c>
      <c r="S89" s="302">
        <f t="shared" si="19"/>
        <v>0.56000000000000227</v>
      </c>
      <c r="T89" s="297" t="str">
        <f t="shared" si="23"/>
        <v>123006000A000</v>
      </c>
      <c r="U89" s="270">
        <f t="shared" si="24"/>
        <v>816.92000000000007</v>
      </c>
      <c r="V89" s="270"/>
      <c r="W89" s="270"/>
      <c r="X89" s="270"/>
      <c r="Y89" s="270"/>
      <c r="Z89" s="270"/>
      <c r="AA89" s="303">
        <f t="shared" si="25"/>
        <v>48.918813913208538</v>
      </c>
      <c r="AB89" s="33">
        <f t="shared" si="26"/>
        <v>45.808004543403527</v>
      </c>
      <c r="AC89" s="257">
        <f t="shared" si="27"/>
        <v>3847.8723816458964</v>
      </c>
      <c r="AD89" s="258">
        <f t="shared" si="28"/>
        <v>12.690056790115314</v>
      </c>
      <c r="AE89" s="324">
        <f t="shared" si="21"/>
        <v>834.12797151284553</v>
      </c>
      <c r="AF89" s="258"/>
      <c r="AG89" s="256">
        <f>[1]!srEnew($C$11,$AB89,$C$49)</f>
        <v>44.036812753443286</v>
      </c>
      <c r="AH89" s="259">
        <f t="shared" si="29"/>
        <v>3699.0922712892361</v>
      </c>
      <c r="AI89" s="256">
        <f t="shared" si="30"/>
        <v>13.031819641653806</v>
      </c>
      <c r="AJ89" s="324">
        <f t="shared" si="31"/>
        <v>784.12797151284565</v>
      </c>
    </row>
    <row r="90" spans="5:36">
      <c r="E90" s="319"/>
      <c r="F90" s="268">
        <v>0</v>
      </c>
      <c r="G90" s="268">
        <v>0</v>
      </c>
      <c r="H90" s="269">
        <v>0</v>
      </c>
      <c r="I90" s="312">
        <v>4</v>
      </c>
      <c r="J90" s="296">
        <v>5</v>
      </c>
      <c r="K90" s="296">
        <v>0</v>
      </c>
      <c r="L90" s="296">
        <v>0</v>
      </c>
      <c r="M90" s="296">
        <v>0</v>
      </c>
      <c r="N90" s="296">
        <v>0</v>
      </c>
      <c r="O90" s="296" t="s">
        <v>145</v>
      </c>
      <c r="P90" s="296">
        <v>0</v>
      </c>
      <c r="Q90" s="296">
        <v>0</v>
      </c>
      <c r="R90" s="254">
        <f t="shared" si="22"/>
        <v>154.30999999999997</v>
      </c>
      <c r="S90" s="302">
        <f t="shared" ref="S90:S153" si="32">R90-R89</f>
        <v>1.2299999999999898</v>
      </c>
      <c r="T90" s="297" t="str">
        <f t="shared" si="23"/>
        <v>000450000A000</v>
      </c>
      <c r="U90" s="270">
        <f t="shared" si="24"/>
        <v>815.69</v>
      </c>
      <c r="V90" s="270"/>
      <c r="W90" s="270"/>
      <c r="X90" s="270"/>
      <c r="Y90" s="270"/>
      <c r="Z90" s="270"/>
      <c r="AA90" s="303">
        <f t="shared" si="25"/>
        <v>48.873214582295304</v>
      </c>
      <c r="AB90" s="33">
        <f t="shared" si="26"/>
        <v>45.760885234793186</v>
      </c>
      <c r="AC90" s="257">
        <f t="shared" si="27"/>
        <v>3843.9143597226275</v>
      </c>
      <c r="AD90" s="258">
        <f t="shared" si="28"/>
        <v>12.698769330461603</v>
      </c>
      <c r="AE90" s="324">
        <f t="shared" si="21"/>
        <v>832.77733611174938</v>
      </c>
      <c r="AF90" s="258"/>
      <c r="AG90" s="256">
        <f>[1]!srEnew($C$11,$AB90,$C$49)</f>
        <v>43.98750883810478</v>
      </c>
      <c r="AH90" s="259">
        <f t="shared" si="29"/>
        <v>3694.9507424008016</v>
      </c>
      <c r="AI90" s="256">
        <f t="shared" si="30"/>
        <v>13.042096448003683</v>
      </c>
      <c r="AJ90" s="324">
        <f t="shared" si="31"/>
        <v>782.77733611174938</v>
      </c>
    </row>
    <row r="91" spans="5:36">
      <c r="E91" s="319"/>
      <c r="F91" s="268">
        <v>0</v>
      </c>
      <c r="G91" s="268">
        <v>0</v>
      </c>
      <c r="H91" s="269">
        <v>0</v>
      </c>
      <c r="I91" s="312">
        <v>4</v>
      </c>
      <c r="J91" s="296">
        <v>0</v>
      </c>
      <c r="K91" s="43">
        <v>6</v>
      </c>
      <c r="L91" s="296">
        <v>0</v>
      </c>
      <c r="M91" s="296">
        <v>0</v>
      </c>
      <c r="N91" s="296">
        <v>0</v>
      </c>
      <c r="O91" s="296" t="s">
        <v>145</v>
      </c>
      <c r="P91" s="296">
        <v>0</v>
      </c>
      <c r="Q91" s="296">
        <v>0</v>
      </c>
      <c r="R91" s="254">
        <f t="shared" si="22"/>
        <v>154.86999999999998</v>
      </c>
      <c r="S91" s="302">
        <f t="shared" si="32"/>
        <v>0.56000000000000227</v>
      </c>
      <c r="T91" s="297" t="str">
        <f t="shared" si="23"/>
        <v>000406000A000</v>
      </c>
      <c r="U91" s="270">
        <f t="shared" si="24"/>
        <v>815.13</v>
      </c>
      <c r="V91" s="270"/>
      <c r="W91" s="270"/>
      <c r="X91" s="270"/>
      <c r="Y91" s="270"/>
      <c r="Z91" s="270"/>
      <c r="AA91" s="303">
        <f t="shared" si="25"/>
        <v>48.852453911310413</v>
      </c>
      <c r="AB91" s="33">
        <f t="shared" si="26"/>
        <v>45.739432541442127</v>
      </c>
      <c r="AC91" s="257">
        <f t="shared" si="27"/>
        <v>3842.1123334811386</v>
      </c>
      <c r="AD91" s="258">
        <f t="shared" si="28"/>
        <v>12.702736015497313</v>
      </c>
      <c r="AE91" s="324">
        <f t="shared" si="21"/>
        <v>832.1624126771037</v>
      </c>
      <c r="AF91" s="258"/>
      <c r="AG91" s="256">
        <f>[1]!srEnew($C$11,$AB91,$C$49)</f>
        <v>43.965061527056349</v>
      </c>
      <c r="AH91" s="259">
        <f t="shared" si="29"/>
        <v>3693.0651682727334</v>
      </c>
      <c r="AI91" s="256">
        <f t="shared" si="30"/>
        <v>13.046775319187367</v>
      </c>
      <c r="AJ91" s="324">
        <f t="shared" si="31"/>
        <v>782.16241267710382</v>
      </c>
    </row>
    <row r="92" spans="5:36">
      <c r="E92" s="319"/>
      <c r="F92" s="43">
        <v>1</v>
      </c>
      <c r="G92" s="43">
        <v>0</v>
      </c>
      <c r="H92" s="43">
        <v>0</v>
      </c>
      <c r="I92" s="296">
        <v>4</v>
      </c>
      <c r="J92" s="296">
        <v>5</v>
      </c>
      <c r="K92" s="43">
        <v>0</v>
      </c>
      <c r="L92" s="43">
        <v>0</v>
      </c>
      <c r="M92" s="43">
        <v>0</v>
      </c>
      <c r="N92" s="43">
        <v>0</v>
      </c>
      <c r="O92" s="43">
        <v>0</v>
      </c>
      <c r="P92" s="43">
        <v>0</v>
      </c>
      <c r="Q92" s="43">
        <v>0</v>
      </c>
      <c r="R92" s="254">
        <f t="shared" si="22"/>
        <v>159.03</v>
      </c>
      <c r="S92" s="302">
        <f t="shared" si="32"/>
        <v>4.160000000000025</v>
      </c>
      <c r="T92" s="297" t="str">
        <f t="shared" si="23"/>
        <v>1004500000000</v>
      </c>
      <c r="U92" s="270">
        <f t="shared" si="24"/>
        <v>810.97</v>
      </c>
      <c r="V92" s="270"/>
      <c r="W92" s="270"/>
      <c r="X92" s="270"/>
      <c r="Y92" s="270"/>
      <c r="Z92" s="270"/>
      <c r="AA92" s="303">
        <f t="shared" si="25"/>
        <v>48.698231783994117</v>
      </c>
      <c r="AB92" s="33">
        <f t="shared" si="26"/>
        <v>45.580069676548625</v>
      </c>
      <c r="AC92" s="257">
        <f t="shared" si="27"/>
        <v>3828.7258528300845</v>
      </c>
      <c r="AD92" s="258">
        <f t="shared" si="28"/>
        <v>12.732202818619717</v>
      </c>
      <c r="AE92" s="324">
        <f t="shared" si="21"/>
        <v>827.59441001973801</v>
      </c>
      <c r="AF92" s="258"/>
      <c r="AG92" s="256">
        <f>[1]!srEnew($C$11,$AB92,$C$49)</f>
        <v>43.798310073553779</v>
      </c>
      <c r="AH92" s="259">
        <f t="shared" si="29"/>
        <v>3679.0580461785175</v>
      </c>
      <c r="AI92" s="256">
        <f t="shared" si="30"/>
        <v>13.081532647980442</v>
      </c>
      <c r="AJ92" s="324">
        <f t="shared" si="31"/>
        <v>777.59441001973812</v>
      </c>
    </row>
    <row r="93" spans="5:36">
      <c r="E93" s="319"/>
      <c r="F93" s="43">
        <v>1</v>
      </c>
      <c r="G93" s="43">
        <v>0</v>
      </c>
      <c r="H93" s="43">
        <v>0</v>
      </c>
      <c r="I93" s="296">
        <v>4</v>
      </c>
      <c r="J93" s="43">
        <v>0</v>
      </c>
      <c r="K93" s="43">
        <v>6</v>
      </c>
      <c r="L93" s="43">
        <v>0</v>
      </c>
      <c r="M93" s="43">
        <v>0</v>
      </c>
      <c r="N93" s="43">
        <v>0</v>
      </c>
      <c r="O93" s="43">
        <v>0</v>
      </c>
      <c r="P93" s="43">
        <v>0</v>
      </c>
      <c r="Q93" s="43">
        <v>0</v>
      </c>
      <c r="R93" s="254">
        <f t="shared" si="22"/>
        <v>159.59</v>
      </c>
      <c r="S93" s="302">
        <f t="shared" si="32"/>
        <v>0.56000000000000227</v>
      </c>
      <c r="T93" s="297" t="str">
        <f t="shared" si="23"/>
        <v>1004060000000</v>
      </c>
      <c r="U93" s="270">
        <f t="shared" si="24"/>
        <v>810.41</v>
      </c>
      <c r="V93" s="270"/>
      <c r="W93" s="270"/>
      <c r="X93" s="270"/>
      <c r="Y93" s="270"/>
      <c r="Z93" s="270"/>
      <c r="AA93" s="303">
        <f t="shared" si="25"/>
        <v>48.677471113009226</v>
      </c>
      <c r="AB93" s="33">
        <f t="shared" si="26"/>
        <v>45.558616983197567</v>
      </c>
      <c r="AC93" s="257">
        <f t="shared" si="27"/>
        <v>3826.9238265885956</v>
      </c>
      <c r="AD93" s="258">
        <f t="shared" si="28"/>
        <v>12.736169503655427</v>
      </c>
      <c r="AE93" s="324">
        <f t="shared" si="21"/>
        <v>826.97948658509233</v>
      </c>
      <c r="AF93" s="258"/>
      <c r="AG93" s="256">
        <f>[1]!srEnew($C$11,$AB93,$C$49)</f>
        <v>43.775862762505341</v>
      </c>
      <c r="AH93" s="259">
        <f t="shared" si="29"/>
        <v>3677.1724720504485</v>
      </c>
      <c r="AI93" s="256">
        <f t="shared" si="30"/>
        <v>13.086211519164129</v>
      </c>
      <c r="AJ93" s="324">
        <f t="shared" si="31"/>
        <v>776.97948658509233</v>
      </c>
    </row>
    <row r="94" spans="5:36">
      <c r="E94" s="319"/>
      <c r="F94" s="43">
        <v>0</v>
      </c>
      <c r="G94" s="43">
        <v>2</v>
      </c>
      <c r="H94" s="43">
        <v>0</v>
      </c>
      <c r="I94" s="296">
        <v>4</v>
      </c>
      <c r="J94" s="296">
        <v>5</v>
      </c>
      <c r="K94" s="43">
        <v>0</v>
      </c>
      <c r="L94" s="43">
        <v>0</v>
      </c>
      <c r="M94" s="43">
        <v>0</v>
      </c>
      <c r="N94" s="43">
        <v>0</v>
      </c>
      <c r="O94" s="43">
        <v>0</v>
      </c>
      <c r="P94" s="43">
        <v>0</v>
      </c>
      <c r="Q94" s="43">
        <v>0</v>
      </c>
      <c r="R94" s="254">
        <f t="shared" si="22"/>
        <v>161.63</v>
      </c>
      <c r="S94" s="302">
        <f t="shared" si="32"/>
        <v>2.039999999999992</v>
      </c>
      <c r="T94" s="297" t="str">
        <f t="shared" si="23"/>
        <v>0204500000000</v>
      </c>
      <c r="U94" s="270">
        <f t="shared" si="24"/>
        <v>808.37</v>
      </c>
      <c r="V94" s="270"/>
      <c r="W94" s="270"/>
      <c r="X94" s="270"/>
      <c r="Y94" s="270"/>
      <c r="Z94" s="270"/>
      <c r="AA94" s="303">
        <f t="shared" si="25"/>
        <v>48.601842954421429</v>
      </c>
      <c r="AB94" s="33">
        <f t="shared" si="26"/>
        <v>45.480467885990173</v>
      </c>
      <c r="AC94" s="257">
        <f t="shared" si="27"/>
        <v>3820.3593024231745</v>
      </c>
      <c r="AD94" s="258">
        <f t="shared" si="28"/>
        <v>12.750619570571223</v>
      </c>
      <c r="AE94" s="324">
        <f t="shared" ref="AE94:AE157" si="33">[1]!srE2Rng($C$11,AB94)</f>
        <v>824.73940835888402</v>
      </c>
      <c r="AF94" s="258"/>
      <c r="AG94" s="256">
        <f>[1]!srEnew($C$11,$AB94,$C$49)</f>
        <v>43.694090415114651</v>
      </c>
      <c r="AH94" s="259">
        <f t="shared" si="29"/>
        <v>3670.3035948696306</v>
      </c>
      <c r="AI94" s="256">
        <f t="shared" si="30"/>
        <v>13.103255978476119</v>
      </c>
      <c r="AJ94" s="324">
        <f t="shared" si="31"/>
        <v>774.73940835888391</v>
      </c>
    </row>
    <row r="95" spans="5:36">
      <c r="E95" s="319"/>
      <c r="F95" s="43">
        <v>0</v>
      </c>
      <c r="G95" s="43">
        <v>2</v>
      </c>
      <c r="H95" s="43">
        <v>0</v>
      </c>
      <c r="I95" s="296">
        <v>4</v>
      </c>
      <c r="J95" s="43">
        <v>0</v>
      </c>
      <c r="K95" s="43">
        <v>6</v>
      </c>
      <c r="L95" s="43">
        <v>0</v>
      </c>
      <c r="M95" s="43">
        <v>0</v>
      </c>
      <c r="N95" s="43">
        <v>0</v>
      </c>
      <c r="O95" s="43">
        <v>0</v>
      </c>
      <c r="P95" s="43">
        <v>0</v>
      </c>
      <c r="Q95" s="43">
        <v>0</v>
      </c>
      <c r="R95" s="254">
        <f t="shared" si="22"/>
        <v>162.19</v>
      </c>
      <c r="S95" s="302">
        <f t="shared" si="32"/>
        <v>0.56000000000000227</v>
      </c>
      <c r="T95" s="297" t="str">
        <f t="shared" si="23"/>
        <v>0204060000000</v>
      </c>
      <c r="U95" s="270">
        <f t="shared" si="24"/>
        <v>807.81</v>
      </c>
      <c r="V95" s="270"/>
      <c r="W95" s="270"/>
      <c r="X95" s="270"/>
      <c r="Y95" s="270"/>
      <c r="Z95" s="270"/>
      <c r="AA95" s="303">
        <f t="shared" si="25"/>
        <v>48.581082283436544</v>
      </c>
      <c r="AB95" s="33">
        <f t="shared" si="26"/>
        <v>45.459015192639129</v>
      </c>
      <c r="AC95" s="257">
        <f t="shared" si="27"/>
        <v>3818.5572761816866</v>
      </c>
      <c r="AD95" s="258">
        <f t="shared" si="28"/>
        <v>12.754586255606929</v>
      </c>
      <c r="AE95" s="324">
        <f t="shared" si="33"/>
        <v>824.12448492423869</v>
      </c>
      <c r="AF95" s="258"/>
      <c r="AG95" s="256">
        <f>[1]!srEnew($C$11,$AB95,$C$49)</f>
        <v>43.671643104066234</v>
      </c>
      <c r="AH95" s="259">
        <f t="shared" si="29"/>
        <v>3668.4180207415639</v>
      </c>
      <c r="AI95" s="256">
        <f t="shared" si="30"/>
        <v>13.107934849659802</v>
      </c>
      <c r="AJ95" s="324">
        <f t="shared" si="31"/>
        <v>774.12448492423869</v>
      </c>
    </row>
    <row r="96" spans="5:36">
      <c r="E96" s="319"/>
      <c r="F96" s="43">
        <v>1</v>
      </c>
      <c r="G96" s="43">
        <v>0</v>
      </c>
      <c r="H96" s="43">
        <v>0</v>
      </c>
      <c r="I96" s="296">
        <v>4</v>
      </c>
      <c r="J96" s="296">
        <v>5</v>
      </c>
      <c r="K96" s="43">
        <v>0</v>
      </c>
      <c r="L96" s="43">
        <v>0</v>
      </c>
      <c r="M96" s="43">
        <v>0</v>
      </c>
      <c r="N96" s="43">
        <v>0</v>
      </c>
      <c r="O96" s="296" t="s">
        <v>145</v>
      </c>
      <c r="P96" s="43">
        <v>0</v>
      </c>
      <c r="Q96" s="43">
        <v>0</v>
      </c>
      <c r="R96" s="254">
        <f t="shared" si="22"/>
        <v>164.51</v>
      </c>
      <c r="S96" s="302">
        <f t="shared" si="32"/>
        <v>2.3199999999999932</v>
      </c>
      <c r="T96" s="297" t="str">
        <f t="shared" si="23"/>
        <v>100450000A000</v>
      </c>
      <c r="U96" s="270">
        <f t="shared" si="24"/>
        <v>805.49</v>
      </c>
      <c r="V96" s="270"/>
      <c r="W96" s="270"/>
      <c r="X96" s="270"/>
      <c r="Y96" s="270"/>
      <c r="Z96" s="270"/>
      <c r="AA96" s="303">
        <f t="shared" si="25"/>
        <v>48.495073789356304</v>
      </c>
      <c r="AB96" s="33">
        <f t="shared" si="26"/>
        <v>45.370139748756216</v>
      </c>
      <c r="AC96" s="257">
        <f t="shared" si="27"/>
        <v>3811.0917388955222</v>
      </c>
      <c r="AD96" s="258">
        <f t="shared" si="28"/>
        <v>12.771019665040578</v>
      </c>
      <c r="AE96" s="324">
        <f t="shared" si="33"/>
        <v>821.57694498070794</v>
      </c>
      <c r="AF96" s="258"/>
      <c r="AG96" s="256">
        <f>[1]!srEnew($C$11,$AB96,$C$49)</f>
        <v>43.57864710115134</v>
      </c>
      <c r="AH96" s="259">
        <f t="shared" si="29"/>
        <v>3660.6063564967126</v>
      </c>
      <c r="AI96" s="256">
        <f t="shared" si="30"/>
        <v>13.127318744563633</v>
      </c>
      <c r="AJ96" s="324">
        <f t="shared" si="31"/>
        <v>771.57694498070794</v>
      </c>
    </row>
    <row r="97" spans="5:36">
      <c r="E97" s="319"/>
      <c r="F97" s="43">
        <v>1</v>
      </c>
      <c r="G97" s="43">
        <v>0</v>
      </c>
      <c r="H97" s="43">
        <v>0</v>
      </c>
      <c r="I97" s="296">
        <v>4</v>
      </c>
      <c r="J97" s="43">
        <v>0</v>
      </c>
      <c r="K97" s="43">
        <v>6</v>
      </c>
      <c r="L97" s="43">
        <v>0</v>
      </c>
      <c r="M97" s="43">
        <v>0</v>
      </c>
      <c r="N97" s="43">
        <v>0</v>
      </c>
      <c r="O97" s="296" t="s">
        <v>145</v>
      </c>
      <c r="P97" s="43">
        <v>0</v>
      </c>
      <c r="Q97" s="43">
        <v>0</v>
      </c>
      <c r="R97" s="254">
        <f t="shared" si="22"/>
        <v>165.07</v>
      </c>
      <c r="S97" s="302">
        <f t="shared" si="32"/>
        <v>0.56000000000000227</v>
      </c>
      <c r="T97" s="297" t="str">
        <f t="shared" si="23"/>
        <v>100406000A000</v>
      </c>
      <c r="U97" s="270">
        <f t="shared" si="24"/>
        <v>804.93000000000006</v>
      </c>
      <c r="V97" s="270"/>
      <c r="W97" s="270"/>
      <c r="X97" s="270"/>
      <c r="Y97" s="270"/>
      <c r="Z97" s="270"/>
      <c r="AA97" s="303">
        <f t="shared" si="25"/>
        <v>48.47431311837142</v>
      </c>
      <c r="AB97" s="33">
        <f t="shared" si="26"/>
        <v>45.348687055405172</v>
      </c>
      <c r="AC97" s="257">
        <f t="shared" si="27"/>
        <v>3809.2897126540342</v>
      </c>
      <c r="AD97" s="258">
        <f t="shared" si="28"/>
        <v>12.774986350076285</v>
      </c>
      <c r="AE97" s="324">
        <f t="shared" si="33"/>
        <v>820.9620215460626</v>
      </c>
      <c r="AF97" s="258"/>
      <c r="AG97" s="256">
        <f>[1]!srEnew($C$11,$AB97,$C$49)</f>
        <v>43.556199790102923</v>
      </c>
      <c r="AH97" s="259">
        <f t="shared" si="29"/>
        <v>3658.7207823686454</v>
      </c>
      <c r="AI97" s="256">
        <f t="shared" si="30"/>
        <v>13.131997615747315</v>
      </c>
      <c r="AJ97" s="324">
        <f t="shared" si="31"/>
        <v>770.96202154606272</v>
      </c>
    </row>
    <row r="98" spans="5:36">
      <c r="E98" s="319"/>
      <c r="F98" s="43">
        <v>0</v>
      </c>
      <c r="G98" s="43">
        <v>2</v>
      </c>
      <c r="H98" s="43">
        <v>0</v>
      </c>
      <c r="I98" s="296">
        <v>4</v>
      </c>
      <c r="J98" s="296">
        <v>5</v>
      </c>
      <c r="K98" s="43">
        <v>0</v>
      </c>
      <c r="L98" s="43">
        <v>0</v>
      </c>
      <c r="M98" s="43">
        <v>0</v>
      </c>
      <c r="N98" s="43">
        <v>0</v>
      </c>
      <c r="O98" s="296" t="s">
        <v>145</v>
      </c>
      <c r="P98" s="43">
        <v>0</v>
      </c>
      <c r="Q98" s="43">
        <v>0</v>
      </c>
      <c r="R98" s="254">
        <f t="shared" si="22"/>
        <v>167.10999999999999</v>
      </c>
      <c r="S98" s="302">
        <f t="shared" si="32"/>
        <v>2.039999999999992</v>
      </c>
      <c r="T98" s="297" t="str">
        <f t="shared" si="23"/>
        <v>020450000A000</v>
      </c>
      <c r="U98" s="270">
        <f t="shared" si="24"/>
        <v>802.89</v>
      </c>
      <c r="V98" s="270"/>
      <c r="W98" s="270"/>
      <c r="X98" s="270"/>
      <c r="Y98" s="270"/>
      <c r="Z98" s="270"/>
      <c r="AA98" s="303">
        <f t="shared" si="25"/>
        <v>48.398684959783616</v>
      </c>
      <c r="AB98" s="33">
        <f t="shared" si="26"/>
        <v>45.270537958197771</v>
      </c>
      <c r="AC98" s="257">
        <f t="shared" si="27"/>
        <v>3802.7251884886127</v>
      </c>
      <c r="AD98" s="258">
        <f t="shared" si="28"/>
        <v>12.78943641699208</v>
      </c>
      <c r="AE98" s="324">
        <f t="shared" si="33"/>
        <v>818.72194331985418</v>
      </c>
      <c r="AF98" s="258"/>
      <c r="AG98" s="256">
        <f>[1]!srEnew($C$11,$AB98,$C$49)</f>
        <v>43.474427442712226</v>
      </c>
      <c r="AH98" s="259">
        <f t="shared" si="29"/>
        <v>3651.851905187827</v>
      </c>
      <c r="AI98" s="256">
        <f t="shared" si="30"/>
        <v>13.149042075059306</v>
      </c>
      <c r="AJ98" s="324">
        <f t="shared" si="31"/>
        <v>768.72194331985418</v>
      </c>
    </row>
    <row r="99" spans="5:36">
      <c r="E99" s="319"/>
      <c r="F99" s="43">
        <v>0</v>
      </c>
      <c r="G99" s="43">
        <v>2</v>
      </c>
      <c r="H99" s="43">
        <v>0</v>
      </c>
      <c r="I99" s="296">
        <v>4</v>
      </c>
      <c r="J99" s="43">
        <v>0</v>
      </c>
      <c r="K99" s="43">
        <v>6</v>
      </c>
      <c r="L99" s="43">
        <v>0</v>
      </c>
      <c r="M99" s="43">
        <v>0</v>
      </c>
      <c r="N99" s="43">
        <v>0</v>
      </c>
      <c r="O99" s="296" t="s">
        <v>145</v>
      </c>
      <c r="P99" s="43">
        <v>0</v>
      </c>
      <c r="Q99" s="43">
        <v>0</v>
      </c>
      <c r="R99" s="254">
        <f t="shared" si="22"/>
        <v>167.67</v>
      </c>
      <c r="S99" s="302">
        <f t="shared" si="32"/>
        <v>0.56000000000000227</v>
      </c>
      <c r="T99" s="297" t="str">
        <f t="shared" si="23"/>
        <v>020406000A000</v>
      </c>
      <c r="U99" s="270">
        <f t="shared" si="24"/>
        <v>802.33</v>
      </c>
      <c r="V99" s="270"/>
      <c r="W99" s="270"/>
      <c r="X99" s="270"/>
      <c r="Y99" s="270"/>
      <c r="Z99" s="270"/>
      <c r="AA99" s="303">
        <f t="shared" si="25"/>
        <v>48.377924288798731</v>
      </c>
      <c r="AB99" s="33">
        <f t="shared" si="26"/>
        <v>45.24908526484672</v>
      </c>
      <c r="AC99" s="257">
        <f t="shared" si="27"/>
        <v>3800.9231622471243</v>
      </c>
      <c r="AD99" s="258">
        <f t="shared" si="28"/>
        <v>12.79340310202779</v>
      </c>
      <c r="AE99" s="324">
        <f t="shared" si="33"/>
        <v>818.10701988520873</v>
      </c>
      <c r="AF99" s="258"/>
      <c r="AG99" s="256">
        <f>[1]!srEnew($C$11,$AB99,$C$49)</f>
        <v>43.451980131663802</v>
      </c>
      <c r="AH99" s="259">
        <f t="shared" si="29"/>
        <v>3649.9663310597593</v>
      </c>
      <c r="AI99" s="256">
        <f t="shared" si="30"/>
        <v>13.15372094624299</v>
      </c>
      <c r="AJ99" s="324">
        <f t="shared" si="31"/>
        <v>768.10701988520873</v>
      </c>
    </row>
    <row r="100" spans="5:36">
      <c r="E100" s="319"/>
      <c r="F100" s="43">
        <v>1</v>
      </c>
      <c r="G100" s="43">
        <v>2</v>
      </c>
      <c r="H100" s="43">
        <v>0</v>
      </c>
      <c r="I100" s="296">
        <v>4</v>
      </c>
      <c r="J100" s="296">
        <v>5</v>
      </c>
      <c r="K100" s="43">
        <v>0</v>
      </c>
      <c r="L100" s="43">
        <v>0</v>
      </c>
      <c r="M100" s="43">
        <v>0</v>
      </c>
      <c r="N100" s="43">
        <v>0</v>
      </c>
      <c r="O100" s="43">
        <v>0</v>
      </c>
      <c r="P100" s="43">
        <v>0</v>
      </c>
      <c r="Q100" s="43">
        <v>0</v>
      </c>
      <c r="R100" s="254">
        <f t="shared" si="22"/>
        <v>171.82999999999998</v>
      </c>
      <c r="S100" s="302">
        <f t="shared" si="32"/>
        <v>4.1599999999999966</v>
      </c>
      <c r="T100" s="297" t="str">
        <f t="shared" si="23"/>
        <v>1204500000000</v>
      </c>
      <c r="U100" s="270">
        <f t="shared" si="24"/>
        <v>798.17000000000007</v>
      </c>
      <c r="V100" s="270"/>
      <c r="W100" s="270"/>
      <c r="X100" s="270"/>
      <c r="Y100" s="270"/>
      <c r="Z100" s="270"/>
      <c r="AA100" s="303">
        <f t="shared" si="25"/>
        <v>48.223702161482436</v>
      </c>
      <c r="AB100" s="33">
        <f t="shared" si="26"/>
        <v>45.089722399953217</v>
      </c>
      <c r="AC100" s="257">
        <f t="shared" si="27"/>
        <v>3787.5366815960701</v>
      </c>
      <c r="AD100" s="258">
        <f t="shared" si="28"/>
        <v>12.822869905150194</v>
      </c>
      <c r="AE100" s="324">
        <f t="shared" si="33"/>
        <v>813.53901722784292</v>
      </c>
      <c r="AF100" s="258"/>
      <c r="AG100" s="256">
        <f>[1]!srEnew($C$11,$AB100,$C$49)</f>
        <v>43.285228678161225</v>
      </c>
      <c r="AH100" s="259">
        <f t="shared" si="29"/>
        <v>3635.959208965543</v>
      </c>
      <c r="AI100" s="256">
        <f t="shared" si="30"/>
        <v>13.188478275036067</v>
      </c>
      <c r="AJ100" s="324">
        <f t="shared" si="31"/>
        <v>763.53901722784292</v>
      </c>
    </row>
    <row r="101" spans="5:36">
      <c r="E101" s="319"/>
      <c r="F101" s="43">
        <v>1</v>
      </c>
      <c r="G101" s="43">
        <v>2</v>
      </c>
      <c r="H101" s="43">
        <v>0</v>
      </c>
      <c r="I101" s="296">
        <v>4</v>
      </c>
      <c r="J101" s="43">
        <v>0</v>
      </c>
      <c r="K101" s="43">
        <v>6</v>
      </c>
      <c r="L101" s="43">
        <v>0</v>
      </c>
      <c r="M101" s="43">
        <v>0</v>
      </c>
      <c r="N101" s="43">
        <v>0</v>
      </c>
      <c r="O101" s="43">
        <v>0</v>
      </c>
      <c r="P101" s="43">
        <v>0</v>
      </c>
      <c r="Q101" s="43">
        <v>0</v>
      </c>
      <c r="R101" s="254">
        <f t="shared" si="22"/>
        <v>172.39</v>
      </c>
      <c r="S101" s="302">
        <f t="shared" si="32"/>
        <v>0.56000000000000227</v>
      </c>
      <c r="T101" s="297" t="str">
        <f t="shared" si="23"/>
        <v>1204060000000</v>
      </c>
      <c r="U101" s="270">
        <f t="shared" si="24"/>
        <v>797.61</v>
      </c>
      <c r="V101" s="270"/>
      <c r="W101" s="270"/>
      <c r="X101" s="270"/>
      <c r="Y101" s="270"/>
      <c r="Z101" s="270"/>
      <c r="AA101" s="303">
        <f t="shared" si="25"/>
        <v>48.202941490497544</v>
      </c>
      <c r="AB101" s="33">
        <f t="shared" si="26"/>
        <v>45.068269706602159</v>
      </c>
      <c r="AC101" s="257">
        <f t="shared" si="27"/>
        <v>3785.7346553545813</v>
      </c>
      <c r="AD101" s="258">
        <f t="shared" si="28"/>
        <v>12.826836590185904</v>
      </c>
      <c r="AE101" s="324">
        <f t="shared" si="33"/>
        <v>812.92409379319724</v>
      </c>
      <c r="AF101" s="258"/>
      <c r="AG101" s="256">
        <f>[1]!srEnew($C$11,$AB101,$C$49)</f>
        <v>43.262781367112794</v>
      </c>
      <c r="AH101" s="259">
        <f t="shared" si="29"/>
        <v>3634.0736348374749</v>
      </c>
      <c r="AI101" s="256">
        <f t="shared" si="30"/>
        <v>13.193157146219752</v>
      </c>
      <c r="AJ101" s="324">
        <f t="shared" si="31"/>
        <v>762.92409379319724</v>
      </c>
    </row>
    <row r="102" spans="5:36">
      <c r="E102" s="319"/>
      <c r="F102" s="43">
        <v>0</v>
      </c>
      <c r="G102" s="43">
        <v>0</v>
      </c>
      <c r="H102" s="43">
        <v>3</v>
      </c>
      <c r="I102" s="296">
        <v>4</v>
      </c>
      <c r="J102" s="296">
        <v>5</v>
      </c>
      <c r="K102" s="43">
        <v>0</v>
      </c>
      <c r="L102" s="43">
        <v>0</v>
      </c>
      <c r="M102" s="43">
        <v>0</v>
      </c>
      <c r="N102" s="43">
        <v>0</v>
      </c>
      <c r="O102" s="43">
        <v>0</v>
      </c>
      <c r="P102" s="43">
        <v>0</v>
      </c>
      <c r="Q102" s="43">
        <v>0</v>
      </c>
      <c r="R102" s="254">
        <f t="shared" si="22"/>
        <v>172.63</v>
      </c>
      <c r="S102" s="302">
        <f t="shared" si="32"/>
        <v>0.24000000000000909</v>
      </c>
      <c r="T102" s="297" t="str">
        <f t="shared" si="23"/>
        <v>0034500000000</v>
      </c>
      <c r="U102" s="270">
        <f t="shared" si="24"/>
        <v>797.37</v>
      </c>
      <c r="V102" s="270"/>
      <c r="W102" s="270"/>
      <c r="X102" s="270"/>
      <c r="Y102" s="270"/>
      <c r="Z102" s="270"/>
      <c r="AA102" s="303">
        <f t="shared" si="25"/>
        <v>48.194044060075448</v>
      </c>
      <c r="AB102" s="33">
        <f t="shared" si="26"/>
        <v>45.059075695165994</v>
      </c>
      <c r="AC102" s="257">
        <f t="shared" si="27"/>
        <v>3784.9623583939433</v>
      </c>
      <c r="AD102" s="258">
        <f t="shared" si="28"/>
        <v>12.828536598058351</v>
      </c>
      <c r="AE102" s="324">
        <f t="shared" si="33"/>
        <v>812.66055517834923</v>
      </c>
      <c r="AF102" s="258"/>
      <c r="AG102" s="256">
        <f>[1]!srEnew($C$11,$AB102,$C$49)</f>
        <v>43.253161090949185</v>
      </c>
      <c r="AH102" s="259">
        <f t="shared" si="29"/>
        <v>3633.2655316397313</v>
      </c>
      <c r="AI102" s="256">
        <f t="shared" si="30"/>
        <v>13.195162376727044</v>
      </c>
      <c r="AJ102" s="324">
        <f t="shared" si="31"/>
        <v>762.66055517834923</v>
      </c>
    </row>
    <row r="103" spans="5:36">
      <c r="E103" s="319"/>
      <c r="F103" s="43">
        <v>0</v>
      </c>
      <c r="G103" s="43">
        <v>0</v>
      </c>
      <c r="H103" s="43">
        <v>3</v>
      </c>
      <c r="I103" s="296">
        <v>4</v>
      </c>
      <c r="J103" s="43">
        <v>0</v>
      </c>
      <c r="K103" s="43">
        <v>6</v>
      </c>
      <c r="L103" s="43">
        <v>0</v>
      </c>
      <c r="M103" s="43">
        <v>0</v>
      </c>
      <c r="N103" s="43">
        <v>0</v>
      </c>
      <c r="O103" s="43">
        <v>0</v>
      </c>
      <c r="P103" s="43">
        <v>0</v>
      </c>
      <c r="Q103" s="43">
        <v>0</v>
      </c>
      <c r="R103" s="254">
        <f t="shared" si="22"/>
        <v>173.19</v>
      </c>
      <c r="S103" s="302">
        <f t="shared" si="32"/>
        <v>0.56000000000000227</v>
      </c>
      <c r="T103" s="297" t="str">
        <f t="shared" si="23"/>
        <v>0034060000000</v>
      </c>
      <c r="U103" s="270">
        <f t="shared" si="24"/>
        <v>796.81</v>
      </c>
      <c r="V103" s="270"/>
      <c r="W103" s="270"/>
      <c r="X103" s="270"/>
      <c r="Y103" s="270"/>
      <c r="Z103" s="270"/>
      <c r="AA103" s="303">
        <f t="shared" si="25"/>
        <v>48.173283389090564</v>
      </c>
      <c r="AB103" s="33">
        <f t="shared" si="26"/>
        <v>45.03762300181495</v>
      </c>
      <c r="AC103" s="257">
        <f t="shared" si="27"/>
        <v>3783.1603321524558</v>
      </c>
      <c r="AD103" s="258">
        <f t="shared" si="28"/>
        <v>12.832503283094058</v>
      </c>
      <c r="AE103" s="324">
        <f t="shared" si="33"/>
        <v>812.04563174370389</v>
      </c>
      <c r="AF103" s="258"/>
      <c r="AG103" s="256">
        <f>[1]!srEnew($C$11,$AB103,$C$49)</f>
        <v>43.230713779900761</v>
      </c>
      <c r="AH103" s="259">
        <f t="shared" si="29"/>
        <v>3631.3799575116641</v>
      </c>
      <c r="AI103" s="256">
        <f t="shared" si="30"/>
        <v>13.199841247910728</v>
      </c>
      <c r="AJ103" s="324">
        <f t="shared" si="31"/>
        <v>762.04563174370389</v>
      </c>
    </row>
    <row r="104" spans="5:36">
      <c r="E104" s="319"/>
      <c r="F104" s="43">
        <v>1</v>
      </c>
      <c r="G104" s="43">
        <v>2</v>
      </c>
      <c r="H104" s="43">
        <v>0</v>
      </c>
      <c r="I104" s="296">
        <v>4</v>
      </c>
      <c r="J104" s="296">
        <v>5</v>
      </c>
      <c r="K104" s="43">
        <v>0</v>
      </c>
      <c r="L104" s="43">
        <v>0</v>
      </c>
      <c r="M104" s="43">
        <v>0</v>
      </c>
      <c r="N104" s="43">
        <v>0</v>
      </c>
      <c r="O104" s="296" t="s">
        <v>145</v>
      </c>
      <c r="P104" s="43">
        <v>0</v>
      </c>
      <c r="Q104" s="43">
        <v>0</v>
      </c>
      <c r="R104" s="254">
        <f t="shared" si="22"/>
        <v>177.30999999999997</v>
      </c>
      <c r="S104" s="302">
        <f t="shared" si="32"/>
        <v>4.1199999999999761</v>
      </c>
      <c r="T104" s="297" t="str">
        <f t="shared" si="23"/>
        <v>120450000A000</v>
      </c>
      <c r="U104" s="270">
        <f t="shared" si="24"/>
        <v>792.69</v>
      </c>
      <c r="V104" s="270"/>
      <c r="W104" s="270"/>
      <c r="X104" s="270"/>
      <c r="Y104" s="270"/>
      <c r="Z104" s="270"/>
      <c r="AA104" s="303">
        <f t="shared" si="25"/>
        <v>48.020544166844616</v>
      </c>
      <c r="AB104" s="33">
        <f t="shared" si="26"/>
        <v>44.879792472160801</v>
      </c>
      <c r="AC104" s="257">
        <f t="shared" si="27"/>
        <v>3769.9025676615074</v>
      </c>
      <c r="AD104" s="258">
        <f t="shared" si="28"/>
        <v>12.861686751571055</v>
      </c>
      <c r="AE104" s="324">
        <f t="shared" si="33"/>
        <v>807.52155218881273</v>
      </c>
      <c r="AF104" s="258"/>
      <c r="AG104" s="256">
        <f>[1]!srEnew($C$11,$AB104,$C$49)</f>
        <v>43.065565705758786</v>
      </c>
      <c r="AH104" s="259">
        <f t="shared" si="29"/>
        <v>3617.507519283738</v>
      </c>
      <c r="AI104" s="256">
        <f t="shared" si="30"/>
        <v>13.234264371619256</v>
      </c>
      <c r="AJ104" s="324">
        <f t="shared" si="31"/>
        <v>757.52155218881262</v>
      </c>
    </row>
    <row r="105" spans="5:36">
      <c r="E105" s="319"/>
      <c r="F105" s="43">
        <v>1</v>
      </c>
      <c r="G105" s="43">
        <v>2</v>
      </c>
      <c r="H105" s="43">
        <v>0</v>
      </c>
      <c r="I105" s="296">
        <v>4</v>
      </c>
      <c r="J105" s="43">
        <v>0</v>
      </c>
      <c r="K105" s="43">
        <v>6</v>
      </c>
      <c r="L105" s="43">
        <v>0</v>
      </c>
      <c r="M105" s="43">
        <v>0</v>
      </c>
      <c r="N105" s="43">
        <v>0</v>
      </c>
      <c r="O105" s="296" t="s">
        <v>145</v>
      </c>
      <c r="P105" s="43">
        <v>0</v>
      </c>
      <c r="Q105" s="43">
        <v>0</v>
      </c>
      <c r="R105" s="254">
        <f t="shared" si="22"/>
        <v>177.86999999999998</v>
      </c>
      <c r="S105" s="302">
        <f t="shared" si="32"/>
        <v>0.56000000000000227</v>
      </c>
      <c r="T105" s="297" t="str">
        <f t="shared" si="23"/>
        <v>120406000A000</v>
      </c>
      <c r="U105" s="270">
        <f t="shared" si="24"/>
        <v>792.13</v>
      </c>
      <c r="V105" s="270"/>
      <c r="W105" s="270"/>
      <c r="X105" s="270"/>
      <c r="Y105" s="270"/>
      <c r="Z105" s="270"/>
      <c r="AA105" s="303">
        <f t="shared" si="25"/>
        <v>47.999783495859731</v>
      </c>
      <c r="AB105" s="33">
        <f t="shared" si="26"/>
        <v>44.858339778809757</v>
      </c>
      <c r="AC105" s="257">
        <f t="shared" si="27"/>
        <v>3768.1005414200195</v>
      </c>
      <c r="AD105" s="258">
        <f t="shared" si="28"/>
        <v>12.865653436606763</v>
      </c>
      <c r="AE105" s="324">
        <f t="shared" si="33"/>
        <v>806.9066287541674</v>
      </c>
      <c r="AF105" s="258"/>
      <c r="AG105" s="256">
        <f>[1]!srEnew($C$11,$AB105,$C$49)</f>
        <v>43.043118394710369</v>
      </c>
      <c r="AH105" s="259">
        <f t="shared" si="29"/>
        <v>3615.6219451556708</v>
      </c>
      <c r="AI105" s="256">
        <f t="shared" si="30"/>
        <v>13.238943242802938</v>
      </c>
      <c r="AJ105" s="324">
        <f t="shared" si="31"/>
        <v>756.9066287541674</v>
      </c>
    </row>
    <row r="106" spans="5:36">
      <c r="E106" s="319"/>
      <c r="F106" s="43">
        <v>0</v>
      </c>
      <c r="G106" s="43">
        <v>0</v>
      </c>
      <c r="H106" s="43">
        <v>3</v>
      </c>
      <c r="I106" s="296">
        <v>4</v>
      </c>
      <c r="J106" s="296">
        <v>5</v>
      </c>
      <c r="K106" s="43">
        <v>0</v>
      </c>
      <c r="L106" s="43">
        <v>0</v>
      </c>
      <c r="M106" s="43">
        <v>0</v>
      </c>
      <c r="N106" s="43">
        <v>0</v>
      </c>
      <c r="O106" s="296" t="s">
        <v>330</v>
      </c>
      <c r="P106" s="43">
        <v>0</v>
      </c>
      <c r="Q106" s="43">
        <v>0</v>
      </c>
      <c r="R106" s="254">
        <f t="shared" si="22"/>
        <v>178.10999999999999</v>
      </c>
      <c r="S106" s="302">
        <f t="shared" si="32"/>
        <v>0.24000000000000909</v>
      </c>
      <c r="T106" s="297" t="str">
        <f t="shared" si="23"/>
        <v>003450000A000</v>
      </c>
      <c r="U106" s="270">
        <f t="shared" si="24"/>
        <v>791.89</v>
      </c>
      <c r="V106" s="270"/>
      <c r="W106" s="270"/>
      <c r="X106" s="270"/>
      <c r="Y106" s="270"/>
      <c r="Z106" s="270"/>
      <c r="AA106" s="303">
        <f t="shared" si="25"/>
        <v>47.990886065437635</v>
      </c>
      <c r="AB106" s="33">
        <f t="shared" si="26"/>
        <v>44.849145767373592</v>
      </c>
      <c r="AC106" s="257">
        <f t="shared" si="27"/>
        <v>3767.3282444593819</v>
      </c>
      <c r="AD106" s="258">
        <f t="shared" si="28"/>
        <v>12.867353444479209</v>
      </c>
      <c r="AE106" s="324">
        <f t="shared" si="33"/>
        <v>806.64309013931938</v>
      </c>
      <c r="AF106" s="258"/>
      <c r="AG106" s="256">
        <f>[1]!srEnew($C$11,$AB106,$C$49)</f>
        <v>43.03349811854676</v>
      </c>
      <c r="AH106" s="259">
        <f t="shared" si="29"/>
        <v>3614.8138419579277</v>
      </c>
      <c r="AI106" s="256">
        <f t="shared" si="30"/>
        <v>13.24094847331023</v>
      </c>
      <c r="AJ106" s="324">
        <f t="shared" si="31"/>
        <v>756.6430901393195</v>
      </c>
    </row>
    <row r="107" spans="5:36">
      <c r="E107" s="319"/>
      <c r="F107" s="43">
        <v>0</v>
      </c>
      <c r="G107" s="43">
        <v>0</v>
      </c>
      <c r="H107" s="43">
        <v>3</v>
      </c>
      <c r="I107" s="296">
        <v>4</v>
      </c>
      <c r="J107" s="43">
        <v>0</v>
      </c>
      <c r="K107" s="43">
        <v>6</v>
      </c>
      <c r="L107" s="43">
        <v>0</v>
      </c>
      <c r="M107" s="43">
        <v>0</v>
      </c>
      <c r="N107" s="43">
        <v>0</v>
      </c>
      <c r="O107" s="296" t="s">
        <v>145</v>
      </c>
      <c r="P107" s="43">
        <v>0</v>
      </c>
      <c r="Q107" s="43">
        <v>0</v>
      </c>
      <c r="R107" s="254">
        <f t="shared" si="22"/>
        <v>178.67</v>
      </c>
      <c r="S107" s="302">
        <f t="shared" si="32"/>
        <v>0.56000000000000227</v>
      </c>
      <c r="T107" s="297" t="str">
        <f t="shared" si="23"/>
        <v>003406000A000</v>
      </c>
      <c r="U107" s="270">
        <f t="shared" si="24"/>
        <v>791.33</v>
      </c>
      <c r="V107" s="270"/>
      <c r="W107" s="270"/>
      <c r="X107" s="270"/>
      <c r="Y107" s="270"/>
      <c r="Z107" s="270"/>
      <c r="AA107" s="303">
        <f t="shared" si="25"/>
        <v>47.970125394452751</v>
      </c>
      <c r="AB107" s="33">
        <f t="shared" si="26"/>
        <v>44.827693074022541</v>
      </c>
      <c r="AC107" s="257">
        <f t="shared" si="27"/>
        <v>3765.5262182178935</v>
      </c>
      <c r="AD107" s="258">
        <f t="shared" si="28"/>
        <v>12.871320129514919</v>
      </c>
      <c r="AE107" s="324">
        <f t="shared" si="33"/>
        <v>806.02816670467394</v>
      </c>
      <c r="AF107" s="258"/>
      <c r="AG107" s="256">
        <f>[1]!srEnew($C$11,$AB107,$C$49)</f>
        <v>43.011050807498329</v>
      </c>
      <c r="AH107" s="259">
        <f t="shared" si="29"/>
        <v>3612.9282678298596</v>
      </c>
      <c r="AI107" s="256">
        <f t="shared" si="30"/>
        <v>13.245627344493915</v>
      </c>
      <c r="AJ107" s="324">
        <f t="shared" si="31"/>
        <v>756.02816670467382</v>
      </c>
    </row>
    <row r="108" spans="5:36">
      <c r="E108" s="319"/>
      <c r="F108" s="43">
        <v>1</v>
      </c>
      <c r="G108" s="43">
        <v>0</v>
      </c>
      <c r="H108" s="43">
        <v>3</v>
      </c>
      <c r="I108" s="296">
        <v>4</v>
      </c>
      <c r="J108" s="296">
        <v>5</v>
      </c>
      <c r="K108" s="43">
        <v>0</v>
      </c>
      <c r="L108" s="43">
        <v>0</v>
      </c>
      <c r="M108" s="43">
        <v>0</v>
      </c>
      <c r="N108" s="43">
        <v>0</v>
      </c>
      <c r="O108" s="43">
        <v>0</v>
      </c>
      <c r="P108" s="43">
        <v>0</v>
      </c>
      <c r="Q108" s="43">
        <v>0</v>
      </c>
      <c r="R108" s="254">
        <f t="shared" si="22"/>
        <v>182.82999999999998</v>
      </c>
      <c r="S108" s="302">
        <f t="shared" si="32"/>
        <v>4.1599999999999966</v>
      </c>
      <c r="T108" s="297" t="str">
        <f t="shared" si="23"/>
        <v>1034500000000</v>
      </c>
      <c r="U108" s="270">
        <f t="shared" si="24"/>
        <v>787.17000000000007</v>
      </c>
      <c r="V108" s="270"/>
      <c r="W108" s="270"/>
      <c r="X108" s="270"/>
      <c r="Y108" s="270"/>
      <c r="Z108" s="270"/>
      <c r="AA108" s="303">
        <f t="shared" si="25"/>
        <v>47.815903267136456</v>
      </c>
      <c r="AB108" s="33">
        <f t="shared" si="26"/>
        <v>44.668330209129039</v>
      </c>
      <c r="AC108" s="257">
        <f t="shared" si="27"/>
        <v>3752.1397375668394</v>
      </c>
      <c r="AD108" s="258">
        <f t="shared" si="28"/>
        <v>12.900786932637322</v>
      </c>
      <c r="AE108" s="324">
        <f t="shared" si="33"/>
        <v>801.46016404730813</v>
      </c>
      <c r="AF108" s="258"/>
      <c r="AG108" s="256">
        <f>[1]!srEnew($C$11,$AB108,$C$49)</f>
        <v>42.844299353995758</v>
      </c>
      <c r="AH108" s="259">
        <f t="shared" si="29"/>
        <v>3598.9211457356437</v>
      </c>
      <c r="AI108" s="256">
        <f t="shared" si="30"/>
        <v>13.28038467328699</v>
      </c>
      <c r="AJ108" s="324">
        <f t="shared" si="31"/>
        <v>751.46016404730813</v>
      </c>
    </row>
    <row r="109" spans="5:36">
      <c r="E109" s="319"/>
      <c r="F109" s="43">
        <v>1</v>
      </c>
      <c r="G109" s="43">
        <v>0</v>
      </c>
      <c r="H109" s="43">
        <v>3</v>
      </c>
      <c r="I109" s="296">
        <v>4</v>
      </c>
      <c r="J109" s="43">
        <v>0</v>
      </c>
      <c r="K109" s="43">
        <v>6</v>
      </c>
      <c r="L109" s="43">
        <v>0</v>
      </c>
      <c r="M109" s="43">
        <v>0</v>
      </c>
      <c r="N109" s="43">
        <v>0</v>
      </c>
      <c r="O109" s="43">
        <v>0</v>
      </c>
      <c r="P109" s="43">
        <v>0</v>
      </c>
      <c r="Q109" s="43">
        <v>0</v>
      </c>
      <c r="R109" s="254">
        <f t="shared" si="22"/>
        <v>183.39</v>
      </c>
      <c r="S109" s="302">
        <f t="shared" si="32"/>
        <v>0.56000000000000227</v>
      </c>
      <c r="T109" s="297" t="str">
        <f t="shared" si="23"/>
        <v>1034060000000</v>
      </c>
      <c r="U109" s="270">
        <f t="shared" si="24"/>
        <v>786.61</v>
      </c>
      <c r="V109" s="270"/>
      <c r="W109" s="270"/>
      <c r="X109" s="270"/>
      <c r="Y109" s="270"/>
      <c r="Z109" s="270"/>
      <c r="AA109" s="303">
        <f t="shared" si="25"/>
        <v>47.795142596151564</v>
      </c>
      <c r="AB109" s="33">
        <f t="shared" si="26"/>
        <v>44.64687751577798</v>
      </c>
      <c r="AC109" s="257">
        <f t="shared" si="27"/>
        <v>3750.3377113253505</v>
      </c>
      <c r="AD109" s="258">
        <f t="shared" si="28"/>
        <v>12.904753617673032</v>
      </c>
      <c r="AE109" s="324">
        <f t="shared" si="33"/>
        <v>800.84524061266245</v>
      </c>
      <c r="AF109" s="258"/>
      <c r="AG109" s="256">
        <f>[1]!srEnew($C$11,$AB109,$C$49)</f>
        <v>42.82185204294732</v>
      </c>
      <c r="AH109" s="259">
        <f t="shared" si="29"/>
        <v>3597.0355716075751</v>
      </c>
      <c r="AI109" s="256">
        <f t="shared" si="30"/>
        <v>13.285063544470677</v>
      </c>
      <c r="AJ109" s="324">
        <f t="shared" si="31"/>
        <v>750.84524061266234</v>
      </c>
    </row>
    <row r="110" spans="5:36">
      <c r="E110" s="319"/>
      <c r="F110" s="43">
        <v>0</v>
      </c>
      <c r="G110" s="43">
        <v>2</v>
      </c>
      <c r="H110" s="43">
        <v>3</v>
      </c>
      <c r="I110" s="43">
        <v>4</v>
      </c>
      <c r="J110" s="296">
        <v>5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3">
        <v>0</v>
      </c>
      <c r="Q110" s="43">
        <v>0</v>
      </c>
      <c r="R110" s="254">
        <f t="shared" si="22"/>
        <v>185.43</v>
      </c>
      <c r="S110" s="302">
        <f t="shared" si="32"/>
        <v>2.0400000000000205</v>
      </c>
      <c r="T110" s="297" t="str">
        <f t="shared" si="23"/>
        <v>0234500000000</v>
      </c>
      <c r="U110" s="270">
        <f t="shared" si="24"/>
        <v>784.56999999999994</v>
      </c>
      <c r="V110" s="270"/>
      <c r="W110" s="270"/>
      <c r="X110" s="270"/>
      <c r="Y110" s="270"/>
      <c r="Z110" s="270"/>
      <c r="AA110" s="303">
        <f t="shared" si="25"/>
        <v>47.71951443756376</v>
      </c>
      <c r="AB110" s="33">
        <f t="shared" si="26"/>
        <v>44.56343350969297</v>
      </c>
      <c r="AC110" s="257">
        <f t="shared" si="27"/>
        <v>3743.3284148142093</v>
      </c>
      <c r="AD110" s="258">
        <f t="shared" si="28"/>
        <v>12.922051898166362</v>
      </c>
      <c r="AE110" s="324">
        <f t="shared" si="33"/>
        <v>798.55426263920992</v>
      </c>
      <c r="AF110" s="258"/>
      <c r="AG110" s="256">
        <f>[1]!srEnew($C$11,$AB110,$C$49)</f>
        <v>42.738221639099024</v>
      </c>
      <c r="AH110" s="259">
        <f t="shared" si="29"/>
        <v>3590.0106176843178</v>
      </c>
      <c r="AI110" s="256">
        <f t="shared" si="30"/>
        <v>13.302495293235662</v>
      </c>
      <c r="AJ110" s="324">
        <f t="shared" si="31"/>
        <v>748.55426263920981</v>
      </c>
    </row>
    <row r="111" spans="5:36">
      <c r="E111" s="319"/>
      <c r="F111" s="43">
        <v>0</v>
      </c>
      <c r="G111" s="43">
        <v>2</v>
      </c>
      <c r="H111" s="43">
        <v>3</v>
      </c>
      <c r="I111" s="43">
        <v>4</v>
      </c>
      <c r="J111" s="43">
        <v>0</v>
      </c>
      <c r="K111" s="43">
        <v>6</v>
      </c>
      <c r="L111" s="43">
        <v>0</v>
      </c>
      <c r="M111" s="43">
        <v>0</v>
      </c>
      <c r="N111" s="43">
        <v>0</v>
      </c>
      <c r="O111" s="43">
        <v>0</v>
      </c>
      <c r="P111" s="43">
        <v>0</v>
      </c>
      <c r="Q111" s="43">
        <v>0</v>
      </c>
      <c r="R111" s="254">
        <f t="shared" si="22"/>
        <v>185.99</v>
      </c>
      <c r="S111" s="302">
        <f t="shared" si="32"/>
        <v>0.56000000000000227</v>
      </c>
      <c r="T111" s="297" t="str">
        <f t="shared" si="23"/>
        <v>0234060000000</v>
      </c>
      <c r="U111" s="270">
        <f t="shared" si="24"/>
        <v>784.01</v>
      </c>
      <c r="V111" s="270"/>
      <c r="W111" s="270"/>
      <c r="X111" s="270"/>
      <c r="Y111" s="270"/>
      <c r="Z111" s="270"/>
      <c r="AA111" s="303">
        <f t="shared" si="25"/>
        <v>47.698753766578882</v>
      </c>
      <c r="AB111" s="33">
        <f t="shared" si="26"/>
        <v>44.540448481102572</v>
      </c>
      <c r="AC111" s="257">
        <f t="shared" si="27"/>
        <v>3741.397672412616</v>
      </c>
      <c r="AD111" s="258">
        <f t="shared" si="28"/>
        <v>12.926842850084645</v>
      </c>
      <c r="AE111" s="324">
        <f t="shared" si="33"/>
        <v>797.92460892720226</v>
      </c>
      <c r="AF111" s="258"/>
      <c r="AG111" s="256">
        <f>[1]!srEnew($C$11,$AB111,$C$49)</f>
        <v>42.715236610508626</v>
      </c>
      <c r="AH111" s="259">
        <f t="shared" si="29"/>
        <v>3588.0798752827245</v>
      </c>
      <c r="AI111" s="256">
        <f t="shared" si="30"/>
        <v>13.307286245153946</v>
      </c>
      <c r="AJ111" s="324">
        <f t="shared" si="31"/>
        <v>747.92460892720214</v>
      </c>
    </row>
    <row r="112" spans="5:36">
      <c r="E112" s="319"/>
      <c r="F112" s="43">
        <v>1</v>
      </c>
      <c r="G112" s="43">
        <v>0</v>
      </c>
      <c r="H112" s="43">
        <v>3</v>
      </c>
      <c r="I112" s="296">
        <v>4</v>
      </c>
      <c r="J112" s="296">
        <v>5</v>
      </c>
      <c r="K112" s="43">
        <v>0</v>
      </c>
      <c r="L112" s="43">
        <v>0</v>
      </c>
      <c r="M112" s="43">
        <v>0</v>
      </c>
      <c r="N112" s="43">
        <v>0</v>
      </c>
      <c r="O112" s="296" t="s">
        <v>314</v>
      </c>
      <c r="P112" s="43">
        <v>0</v>
      </c>
      <c r="Q112" s="43">
        <v>0</v>
      </c>
      <c r="R112" s="254">
        <f t="shared" si="22"/>
        <v>188.30999999999997</v>
      </c>
      <c r="S112" s="302">
        <f t="shared" si="32"/>
        <v>2.3199999999999648</v>
      </c>
      <c r="T112" s="297" t="str">
        <f t="shared" si="23"/>
        <v>103450000A000</v>
      </c>
      <c r="U112" s="270">
        <f t="shared" si="24"/>
        <v>781.69</v>
      </c>
      <c r="V112" s="270"/>
      <c r="W112" s="270"/>
      <c r="X112" s="270"/>
      <c r="Y112" s="270"/>
      <c r="Z112" s="270"/>
      <c r="AA112" s="303">
        <f t="shared" si="25"/>
        <v>47.612336485197609</v>
      </c>
      <c r="AB112" s="33">
        <f t="shared" si="26"/>
        <v>44.445011888639378</v>
      </c>
      <c r="AC112" s="257">
        <f t="shared" si="27"/>
        <v>3733.3809986457077</v>
      </c>
      <c r="AD112" s="258">
        <f t="shared" si="28"/>
        <v>12.946735456436548</v>
      </c>
      <c r="AE112" s="324">
        <f t="shared" si="33"/>
        <v>795.31021127833822</v>
      </c>
      <c r="AF112" s="258"/>
      <c r="AG112" s="256">
        <f>[1]!srEnew($C$11,$AB112,$C$49)</f>
        <v>42.619800018045439</v>
      </c>
      <c r="AH112" s="259">
        <f t="shared" si="29"/>
        <v>3580.0632015158167</v>
      </c>
      <c r="AI112" s="256">
        <f t="shared" si="30"/>
        <v>13.327178851505845</v>
      </c>
      <c r="AJ112" s="324">
        <f t="shared" si="31"/>
        <v>745.31021127833822</v>
      </c>
    </row>
    <row r="113" spans="5:36">
      <c r="E113" s="319"/>
      <c r="F113" s="43">
        <v>1</v>
      </c>
      <c r="G113" s="43">
        <v>0</v>
      </c>
      <c r="H113" s="43">
        <v>3</v>
      </c>
      <c r="I113" s="296">
        <v>4</v>
      </c>
      <c r="J113" s="43">
        <v>0</v>
      </c>
      <c r="K113" s="43">
        <v>6</v>
      </c>
      <c r="L113" s="43">
        <v>0</v>
      </c>
      <c r="M113" s="43">
        <v>0</v>
      </c>
      <c r="N113" s="43">
        <v>0</v>
      </c>
      <c r="O113" s="296" t="s">
        <v>145</v>
      </c>
      <c r="P113" s="43">
        <v>0</v>
      </c>
      <c r="Q113" s="43">
        <v>0</v>
      </c>
      <c r="R113" s="254">
        <f t="shared" si="22"/>
        <v>188.86999999999998</v>
      </c>
      <c r="S113" s="302">
        <f t="shared" si="32"/>
        <v>0.56000000000000227</v>
      </c>
      <c r="T113" s="297" t="str">
        <f t="shared" si="23"/>
        <v>103406000A000</v>
      </c>
      <c r="U113" s="270">
        <f t="shared" si="24"/>
        <v>781.13</v>
      </c>
      <c r="V113" s="270"/>
      <c r="W113" s="270"/>
      <c r="X113" s="270"/>
      <c r="Y113" s="270"/>
      <c r="Z113" s="270"/>
      <c r="AA113" s="303">
        <f t="shared" si="25"/>
        <v>47.590229220750508</v>
      </c>
      <c r="AB113" s="33">
        <f t="shared" si="26"/>
        <v>44.421325533874622</v>
      </c>
      <c r="AC113" s="257">
        <f t="shared" si="27"/>
        <v>3731.3913448454682</v>
      </c>
      <c r="AD113" s="258">
        <f t="shared" si="28"/>
        <v>12.951672591335077</v>
      </c>
      <c r="AE113" s="324">
        <f t="shared" si="33"/>
        <v>794.66134538100403</v>
      </c>
      <c r="AF113" s="258"/>
      <c r="AG113" s="256">
        <f>[1]!srEnew($C$11,$AB113,$C$49)</f>
        <v>42.596113663280676</v>
      </c>
      <c r="AH113" s="259">
        <f t="shared" si="29"/>
        <v>3578.0735477155768</v>
      </c>
      <c r="AI113" s="256">
        <f t="shared" si="30"/>
        <v>13.332115986404377</v>
      </c>
      <c r="AJ113" s="324">
        <f t="shared" si="31"/>
        <v>744.66134538100391</v>
      </c>
    </row>
    <row r="114" spans="5:36">
      <c r="E114" s="319"/>
      <c r="F114" s="43">
        <v>0</v>
      </c>
      <c r="G114" s="43">
        <v>2</v>
      </c>
      <c r="H114" s="43">
        <v>3</v>
      </c>
      <c r="I114" s="43">
        <v>4</v>
      </c>
      <c r="J114" s="296">
        <v>5</v>
      </c>
      <c r="K114" s="43">
        <v>0</v>
      </c>
      <c r="L114" s="43">
        <v>0</v>
      </c>
      <c r="M114" s="43">
        <v>0</v>
      </c>
      <c r="N114" s="43">
        <v>0</v>
      </c>
      <c r="O114" s="296" t="s">
        <v>145</v>
      </c>
      <c r="P114" s="43">
        <v>0</v>
      </c>
      <c r="Q114" s="43">
        <v>0</v>
      </c>
      <c r="R114" s="254">
        <f t="shared" si="22"/>
        <v>190.91</v>
      </c>
      <c r="S114" s="302">
        <f t="shared" si="32"/>
        <v>2.0400000000000205</v>
      </c>
      <c r="T114" s="297" t="str">
        <f t="shared" si="23"/>
        <v>023450000A000</v>
      </c>
      <c r="U114" s="270">
        <f t="shared" si="24"/>
        <v>779.09</v>
      </c>
      <c r="V114" s="270"/>
      <c r="W114" s="270"/>
      <c r="X114" s="270"/>
      <c r="Y114" s="270"/>
      <c r="Z114" s="270"/>
      <c r="AA114" s="303">
        <f t="shared" si="25"/>
        <v>47.509695614550374</v>
      </c>
      <c r="AB114" s="33">
        <f t="shared" si="26"/>
        <v>44.335039527231629</v>
      </c>
      <c r="AC114" s="257">
        <f t="shared" si="27"/>
        <v>3724.1433202874568</v>
      </c>
      <c r="AD114" s="258">
        <f t="shared" si="28"/>
        <v>12.969657868465424</v>
      </c>
      <c r="AE114" s="324">
        <f t="shared" si="33"/>
        <v>792.29761961214535</v>
      </c>
      <c r="AF114" s="258"/>
      <c r="AG114" s="256">
        <f>[1]!srEnew($C$11,$AB114,$C$49)</f>
        <v>42.509827656637682</v>
      </c>
      <c r="AH114" s="259">
        <f t="shared" si="29"/>
        <v>3570.8255231575654</v>
      </c>
      <c r="AI114" s="256">
        <f t="shared" si="30"/>
        <v>13.350101263534725</v>
      </c>
      <c r="AJ114" s="324">
        <f t="shared" si="31"/>
        <v>742.29761961214524</v>
      </c>
    </row>
    <row r="115" spans="5:36">
      <c r="E115" s="319"/>
      <c r="F115" s="43">
        <v>0</v>
      </c>
      <c r="G115" s="43">
        <v>2</v>
      </c>
      <c r="H115" s="43">
        <v>3</v>
      </c>
      <c r="I115" s="43">
        <v>4</v>
      </c>
      <c r="J115" s="43">
        <v>0</v>
      </c>
      <c r="K115" s="43">
        <v>6</v>
      </c>
      <c r="L115" s="43">
        <v>0</v>
      </c>
      <c r="M115" s="43">
        <v>0</v>
      </c>
      <c r="N115" s="43">
        <v>0</v>
      </c>
      <c r="O115" s="296" t="s">
        <v>145</v>
      </c>
      <c r="P115" s="43">
        <v>0</v>
      </c>
      <c r="Q115" s="43">
        <v>0</v>
      </c>
      <c r="R115" s="254">
        <f t="shared" si="22"/>
        <v>191.47</v>
      </c>
      <c r="S115" s="302">
        <f t="shared" si="32"/>
        <v>0.56000000000000227</v>
      </c>
      <c r="T115" s="297" t="str">
        <f t="shared" si="23"/>
        <v>023406000A000</v>
      </c>
      <c r="U115" s="270">
        <f t="shared" si="24"/>
        <v>778.53</v>
      </c>
      <c r="V115" s="270"/>
      <c r="W115" s="270"/>
      <c r="X115" s="270"/>
      <c r="Y115" s="270"/>
      <c r="Z115" s="270"/>
      <c r="AA115" s="303">
        <f t="shared" si="25"/>
        <v>47.487588350103273</v>
      </c>
      <c r="AB115" s="33">
        <f t="shared" si="26"/>
        <v>44.311353172466873</v>
      </c>
      <c r="AC115" s="257">
        <f t="shared" si="27"/>
        <v>3722.1536664872174</v>
      </c>
      <c r="AD115" s="258">
        <f t="shared" si="28"/>
        <v>12.974595003363953</v>
      </c>
      <c r="AE115" s="324">
        <f t="shared" si="33"/>
        <v>791.64875371481128</v>
      </c>
      <c r="AF115" s="258"/>
      <c r="AG115" s="256">
        <f>[1]!srEnew($C$11,$AB115,$C$49)</f>
        <v>42.486141301872934</v>
      </c>
      <c r="AH115" s="259">
        <f t="shared" si="29"/>
        <v>3568.8358693573264</v>
      </c>
      <c r="AI115" s="256">
        <f t="shared" si="30"/>
        <v>13.355038398433253</v>
      </c>
      <c r="AJ115" s="324">
        <f t="shared" si="31"/>
        <v>741.64875371481139</v>
      </c>
    </row>
    <row r="116" spans="5:36">
      <c r="E116" s="319"/>
      <c r="F116" s="43">
        <v>1</v>
      </c>
      <c r="G116" s="43">
        <v>2</v>
      </c>
      <c r="H116" s="43">
        <v>3</v>
      </c>
      <c r="I116" s="296">
        <v>4</v>
      </c>
      <c r="J116" s="296">
        <v>5</v>
      </c>
      <c r="K116" s="43">
        <v>0</v>
      </c>
      <c r="L116" s="43">
        <v>0</v>
      </c>
      <c r="M116" s="43">
        <v>0</v>
      </c>
      <c r="N116" s="43">
        <v>0</v>
      </c>
      <c r="O116" s="43">
        <v>0</v>
      </c>
      <c r="P116" s="43">
        <v>0</v>
      </c>
      <c r="Q116" s="43">
        <v>0</v>
      </c>
      <c r="R116" s="254">
        <f t="shared" si="22"/>
        <v>195.63</v>
      </c>
      <c r="S116" s="302">
        <f t="shared" si="32"/>
        <v>4.1599999999999966</v>
      </c>
      <c r="T116" s="297" t="str">
        <f t="shared" si="23"/>
        <v>1234500000000</v>
      </c>
      <c r="U116" s="270">
        <f t="shared" si="24"/>
        <v>774.37</v>
      </c>
      <c r="V116" s="270"/>
      <c r="W116" s="270"/>
      <c r="X116" s="270"/>
      <c r="Y116" s="270"/>
      <c r="Z116" s="270"/>
      <c r="AA116" s="303">
        <f t="shared" si="25"/>
        <v>47.323362957067694</v>
      </c>
      <c r="AB116" s="33">
        <f t="shared" si="26"/>
        <v>44.135397394214472</v>
      </c>
      <c r="AC116" s="257">
        <f t="shared" si="27"/>
        <v>3707.3733811140155</v>
      </c>
      <c r="AD116" s="258">
        <f t="shared" si="28"/>
        <v>13.011270862610157</v>
      </c>
      <c r="AE116" s="324">
        <f t="shared" si="33"/>
        <v>786.82860704890277</v>
      </c>
      <c r="AF116" s="258"/>
      <c r="AG116" s="256">
        <f>[1]!srEnew($C$11,$AB116,$C$49)</f>
        <v>42.310185523620532</v>
      </c>
      <c r="AH116" s="259">
        <f t="shared" si="29"/>
        <v>3554.0555839841245</v>
      </c>
      <c r="AI116" s="256">
        <f t="shared" si="30"/>
        <v>13.391714257679457</v>
      </c>
      <c r="AJ116" s="324">
        <f t="shared" si="31"/>
        <v>736.82860704890277</v>
      </c>
    </row>
    <row r="117" spans="5:36">
      <c r="E117" s="319"/>
      <c r="F117" s="43">
        <v>1</v>
      </c>
      <c r="G117" s="43">
        <v>2</v>
      </c>
      <c r="H117" s="43">
        <v>3</v>
      </c>
      <c r="I117" s="296">
        <v>4</v>
      </c>
      <c r="J117" s="43">
        <v>0</v>
      </c>
      <c r="K117" s="43">
        <v>6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254">
        <f t="shared" si="22"/>
        <v>196.19</v>
      </c>
      <c r="S117" s="302">
        <f t="shared" si="32"/>
        <v>0.56000000000000227</v>
      </c>
      <c r="T117" s="297" t="str">
        <f t="shared" si="23"/>
        <v>1234060000000</v>
      </c>
      <c r="U117" s="270">
        <f t="shared" si="24"/>
        <v>773.81</v>
      </c>
      <c r="V117" s="270"/>
      <c r="W117" s="270"/>
      <c r="X117" s="270"/>
      <c r="Y117" s="270"/>
      <c r="Z117" s="270"/>
      <c r="AA117" s="303">
        <f t="shared" si="25"/>
        <v>47.301255692620593</v>
      </c>
      <c r="AB117" s="33">
        <f t="shared" si="26"/>
        <v>44.111711039449716</v>
      </c>
      <c r="AC117" s="257">
        <f t="shared" si="27"/>
        <v>3705.383727313776</v>
      </c>
      <c r="AD117" s="258">
        <f t="shared" si="28"/>
        <v>13.016207997508687</v>
      </c>
      <c r="AE117" s="324">
        <f t="shared" si="33"/>
        <v>786.17974115156869</v>
      </c>
      <c r="AF117" s="258"/>
      <c r="AG117" s="256">
        <f>[1]!srEnew($C$11,$AB117,$C$49)</f>
        <v>42.286499168855777</v>
      </c>
      <c r="AH117" s="259">
        <f t="shared" si="29"/>
        <v>3552.065930183885</v>
      </c>
      <c r="AI117" s="256">
        <f t="shared" si="30"/>
        <v>13.396651392577986</v>
      </c>
      <c r="AJ117" s="324">
        <f t="shared" si="31"/>
        <v>736.17974115156869</v>
      </c>
    </row>
    <row r="118" spans="5:36">
      <c r="E118" s="319"/>
      <c r="F118" s="268">
        <v>0</v>
      </c>
      <c r="G118" s="268">
        <v>0</v>
      </c>
      <c r="H118" s="269">
        <v>0</v>
      </c>
      <c r="I118" s="296">
        <v>0</v>
      </c>
      <c r="J118" s="296">
        <v>0</v>
      </c>
      <c r="K118" s="296">
        <v>0</v>
      </c>
      <c r="L118" s="320">
        <v>7</v>
      </c>
      <c r="M118" s="296">
        <v>0</v>
      </c>
      <c r="N118" s="296">
        <v>0</v>
      </c>
      <c r="O118" s="296">
        <v>0</v>
      </c>
      <c r="P118" s="296">
        <v>0</v>
      </c>
      <c r="Q118" s="296">
        <v>0</v>
      </c>
      <c r="R118" s="254">
        <f t="shared" si="22"/>
        <v>196.39</v>
      </c>
      <c r="S118" s="302">
        <f t="shared" si="32"/>
        <v>0.19999999999998863</v>
      </c>
      <c r="T118" s="297" t="str">
        <f t="shared" si="23"/>
        <v>0000007000000</v>
      </c>
      <c r="U118" s="270">
        <f t="shared" si="24"/>
        <v>773.61</v>
      </c>
      <c r="V118" s="270"/>
      <c r="W118" s="270"/>
      <c r="X118" s="270"/>
      <c r="Y118" s="270"/>
      <c r="Z118" s="270"/>
      <c r="AA118" s="303">
        <f t="shared" si="25"/>
        <v>47.293360241032346</v>
      </c>
      <c r="AB118" s="33">
        <f t="shared" si="26"/>
        <v>44.103251627033735</v>
      </c>
      <c r="AC118" s="257">
        <f t="shared" si="27"/>
        <v>3704.6731366708336</v>
      </c>
      <c r="AD118" s="258">
        <f t="shared" si="28"/>
        <v>13.017971259972446</v>
      </c>
      <c r="AE118" s="324">
        <f t="shared" si="33"/>
        <v>785.94800333109231</v>
      </c>
      <c r="AF118" s="258"/>
      <c r="AG118" s="256">
        <f>[1]!srEnew($C$11,$AB118,$C$49)</f>
        <v>42.278039756439796</v>
      </c>
      <c r="AH118" s="259">
        <f t="shared" si="29"/>
        <v>3551.3553395409426</v>
      </c>
      <c r="AI118" s="256">
        <f t="shared" si="30"/>
        <v>13.398414655041746</v>
      </c>
      <c r="AJ118" s="324">
        <f t="shared" si="31"/>
        <v>735.94800333109231</v>
      </c>
    </row>
    <row r="119" spans="5:36">
      <c r="E119" s="319"/>
      <c r="F119" s="268">
        <v>0</v>
      </c>
      <c r="G119" s="268">
        <v>0</v>
      </c>
      <c r="H119" s="269">
        <v>0</v>
      </c>
      <c r="I119" s="296">
        <v>0</v>
      </c>
      <c r="J119" s="320">
        <v>5</v>
      </c>
      <c r="K119" s="43">
        <v>6</v>
      </c>
      <c r="L119" s="296">
        <v>0</v>
      </c>
      <c r="M119" s="296">
        <v>0</v>
      </c>
      <c r="N119" s="296">
        <v>0</v>
      </c>
      <c r="O119" s="296">
        <v>0</v>
      </c>
      <c r="P119" s="296">
        <v>0</v>
      </c>
      <c r="Q119" s="296">
        <v>0</v>
      </c>
      <c r="R119" s="254">
        <f t="shared" si="22"/>
        <v>201.04</v>
      </c>
      <c r="S119" s="302">
        <f t="shared" si="32"/>
        <v>4.6500000000000057</v>
      </c>
      <c r="T119" s="297" t="str">
        <f t="shared" si="23"/>
        <v>0000560000000</v>
      </c>
      <c r="U119" s="270">
        <f t="shared" si="24"/>
        <v>768.96</v>
      </c>
      <c r="V119" s="270"/>
      <c r="W119" s="270"/>
      <c r="X119" s="270"/>
      <c r="Y119" s="270"/>
      <c r="Z119" s="270"/>
      <c r="AA119" s="303">
        <f t="shared" si="25"/>
        <v>47.109790991605557</v>
      </c>
      <c r="AB119" s="33">
        <f t="shared" si="26"/>
        <v>43.906570288362175</v>
      </c>
      <c r="AC119" s="257">
        <f t="shared" si="27"/>
        <v>3688.1519042224227</v>
      </c>
      <c r="AD119" s="258">
        <f t="shared" si="28"/>
        <v>13.058967112254864</v>
      </c>
      <c r="AE119" s="324">
        <f t="shared" si="33"/>
        <v>780.56009900501647</v>
      </c>
      <c r="AF119" s="258"/>
      <c r="AG119" s="256">
        <f>[1]!srEnew($C$11,$AB119,$C$49)</f>
        <v>42.081358417768236</v>
      </c>
      <c r="AH119" s="259">
        <f t="shared" si="29"/>
        <v>3534.8341070925317</v>
      </c>
      <c r="AI119" s="256">
        <f t="shared" si="30"/>
        <v>13.439410507324164</v>
      </c>
      <c r="AJ119" s="324">
        <f t="shared" si="31"/>
        <v>730.56009900501658</v>
      </c>
    </row>
    <row r="120" spans="5:36">
      <c r="E120" s="319"/>
      <c r="F120" s="43">
        <v>1</v>
      </c>
      <c r="G120" s="43">
        <v>2</v>
      </c>
      <c r="H120" s="43">
        <v>3</v>
      </c>
      <c r="I120" s="296">
        <v>4</v>
      </c>
      <c r="J120" s="296">
        <v>5</v>
      </c>
      <c r="K120" s="43">
        <v>0</v>
      </c>
      <c r="L120" s="43">
        <v>0</v>
      </c>
      <c r="M120" s="43">
        <v>0</v>
      </c>
      <c r="N120" s="43">
        <v>0</v>
      </c>
      <c r="O120" s="296" t="s">
        <v>315</v>
      </c>
      <c r="P120" s="43">
        <v>0</v>
      </c>
      <c r="Q120" s="43">
        <v>0</v>
      </c>
      <c r="R120" s="254">
        <f t="shared" si="22"/>
        <v>201.10999999999999</v>
      </c>
      <c r="S120" s="302">
        <f t="shared" si="32"/>
        <v>6.9999999999993179E-2</v>
      </c>
      <c r="T120" s="297" t="str">
        <f t="shared" si="23"/>
        <v>123450000A000</v>
      </c>
      <c r="U120" s="270">
        <f t="shared" si="24"/>
        <v>768.89</v>
      </c>
      <c r="V120" s="270"/>
      <c r="W120" s="270"/>
      <c r="X120" s="270"/>
      <c r="Y120" s="270"/>
      <c r="Z120" s="270"/>
      <c r="AA120" s="303">
        <f t="shared" si="25"/>
        <v>47.107027583549666</v>
      </c>
      <c r="AB120" s="33">
        <f t="shared" si="26"/>
        <v>43.903609494016578</v>
      </c>
      <c r="AC120" s="257">
        <f t="shared" si="27"/>
        <v>3687.9031974973927</v>
      </c>
      <c r="AD120" s="258">
        <f t="shared" si="28"/>
        <v>13.059584254117182</v>
      </c>
      <c r="AE120" s="324">
        <f t="shared" si="33"/>
        <v>780.47899076784961</v>
      </c>
      <c r="AF120" s="258"/>
      <c r="AG120" s="256">
        <f>[1]!srEnew($C$11,$AB120,$C$49)</f>
        <v>42.078397623422632</v>
      </c>
      <c r="AH120" s="259">
        <f t="shared" si="29"/>
        <v>3534.5854003675013</v>
      </c>
      <c r="AI120" s="256">
        <f t="shared" si="30"/>
        <v>13.440027649186481</v>
      </c>
      <c r="AJ120" s="324">
        <f t="shared" si="31"/>
        <v>730.4789907678495</v>
      </c>
    </row>
    <row r="121" spans="5:36">
      <c r="E121" s="319"/>
      <c r="F121" s="43">
        <v>1</v>
      </c>
      <c r="G121" s="43">
        <v>2</v>
      </c>
      <c r="H121" s="43">
        <v>3</v>
      </c>
      <c r="I121" s="296">
        <v>4</v>
      </c>
      <c r="J121" s="43">
        <v>0</v>
      </c>
      <c r="K121" s="43">
        <v>6</v>
      </c>
      <c r="L121" s="43">
        <v>0</v>
      </c>
      <c r="M121" s="43">
        <v>0</v>
      </c>
      <c r="N121" s="43">
        <v>0</v>
      </c>
      <c r="O121" s="296" t="s">
        <v>145</v>
      </c>
      <c r="P121" s="43">
        <v>0</v>
      </c>
      <c r="Q121" s="43">
        <v>0</v>
      </c>
      <c r="R121" s="254">
        <f t="shared" si="22"/>
        <v>201.67</v>
      </c>
      <c r="S121" s="302">
        <f t="shared" si="32"/>
        <v>0.56000000000000227</v>
      </c>
      <c r="T121" s="297" t="str">
        <f t="shared" si="23"/>
        <v>123406000A000</v>
      </c>
      <c r="U121" s="270">
        <f t="shared" si="24"/>
        <v>768.33</v>
      </c>
      <c r="V121" s="270"/>
      <c r="W121" s="270"/>
      <c r="X121" s="270"/>
      <c r="Y121" s="270"/>
      <c r="Z121" s="270"/>
      <c r="AA121" s="303">
        <f t="shared" si="25"/>
        <v>47.084920319102572</v>
      </c>
      <c r="AB121" s="33">
        <f t="shared" si="26"/>
        <v>43.879923139251837</v>
      </c>
      <c r="AC121" s="257">
        <f t="shared" si="27"/>
        <v>3685.9135436971542</v>
      </c>
      <c r="AD121" s="258">
        <f t="shared" si="28"/>
        <v>13.064521389015708</v>
      </c>
      <c r="AE121" s="324">
        <f t="shared" si="33"/>
        <v>779.83012487051587</v>
      </c>
      <c r="AF121" s="258"/>
      <c r="AG121" s="256">
        <f>[1]!srEnew($C$11,$AB121,$C$49)</f>
        <v>42.05471126865789</v>
      </c>
      <c r="AH121" s="259">
        <f t="shared" si="29"/>
        <v>3532.5957465672627</v>
      </c>
      <c r="AI121" s="256">
        <f t="shared" si="30"/>
        <v>13.444964784085007</v>
      </c>
      <c r="AJ121" s="324">
        <f t="shared" si="31"/>
        <v>729.83012487051576</v>
      </c>
    </row>
    <row r="122" spans="5:36">
      <c r="E122" s="319"/>
      <c r="F122" s="268">
        <v>0</v>
      </c>
      <c r="G122" s="268">
        <v>0</v>
      </c>
      <c r="H122" s="269">
        <v>0</v>
      </c>
      <c r="I122" s="296">
        <v>0</v>
      </c>
      <c r="J122" s="296">
        <v>0</v>
      </c>
      <c r="K122" s="296">
        <v>0</v>
      </c>
      <c r="L122" s="320">
        <v>7</v>
      </c>
      <c r="M122" s="296">
        <v>0</v>
      </c>
      <c r="N122" s="296">
        <v>0</v>
      </c>
      <c r="O122" s="296" t="s">
        <v>145</v>
      </c>
      <c r="P122" s="296">
        <v>0</v>
      </c>
      <c r="Q122" s="296">
        <v>0</v>
      </c>
      <c r="R122" s="254">
        <f t="shared" si="22"/>
        <v>201.86999999999998</v>
      </c>
      <c r="S122" s="302">
        <f t="shared" si="32"/>
        <v>0.19999999999998863</v>
      </c>
      <c r="T122" s="297" t="str">
        <f t="shared" si="23"/>
        <v>000000700A000</v>
      </c>
      <c r="U122" s="270">
        <f t="shared" si="24"/>
        <v>768.13</v>
      </c>
      <c r="V122" s="270"/>
      <c r="W122" s="270"/>
      <c r="X122" s="270"/>
      <c r="Y122" s="270"/>
      <c r="Z122" s="270"/>
      <c r="AA122" s="303">
        <f t="shared" si="25"/>
        <v>47.077024867514325</v>
      </c>
      <c r="AB122" s="33">
        <f t="shared" si="26"/>
        <v>43.871463726835863</v>
      </c>
      <c r="AC122" s="257">
        <f t="shared" si="27"/>
        <v>3685.2029530542127</v>
      </c>
      <c r="AD122" s="258">
        <f t="shared" si="28"/>
        <v>13.066284651479465</v>
      </c>
      <c r="AE122" s="324">
        <f t="shared" si="33"/>
        <v>779.59838705003972</v>
      </c>
      <c r="AF122" s="258"/>
      <c r="AG122" s="256">
        <f>[1]!srEnew($C$11,$AB122,$C$49)</f>
        <v>42.046251856241916</v>
      </c>
      <c r="AH122" s="259">
        <f t="shared" si="29"/>
        <v>3531.8851559243208</v>
      </c>
      <c r="AI122" s="256">
        <f t="shared" si="30"/>
        <v>13.446728046548765</v>
      </c>
      <c r="AJ122" s="324">
        <f t="shared" si="31"/>
        <v>729.59838705003961</v>
      </c>
    </row>
    <row r="123" spans="5:36">
      <c r="E123" s="319"/>
      <c r="F123" s="268">
        <v>0</v>
      </c>
      <c r="G123" s="268">
        <v>0</v>
      </c>
      <c r="H123" s="269">
        <v>0</v>
      </c>
      <c r="I123" s="296">
        <v>0</v>
      </c>
      <c r="J123" s="320">
        <v>5</v>
      </c>
      <c r="K123" s="43">
        <v>6</v>
      </c>
      <c r="L123" s="296">
        <v>0</v>
      </c>
      <c r="M123" s="296">
        <v>0</v>
      </c>
      <c r="N123" s="296">
        <v>0</v>
      </c>
      <c r="O123" s="296" t="s">
        <v>315</v>
      </c>
      <c r="P123" s="296">
        <v>0</v>
      </c>
      <c r="Q123" s="296">
        <v>0</v>
      </c>
      <c r="R123" s="254">
        <f t="shared" si="22"/>
        <v>206.51999999999998</v>
      </c>
      <c r="S123" s="302">
        <f t="shared" si="32"/>
        <v>4.6500000000000057</v>
      </c>
      <c r="T123" s="297" t="str">
        <f t="shared" si="23"/>
        <v>000056000A000</v>
      </c>
      <c r="U123" s="270">
        <f t="shared" si="24"/>
        <v>763.48</v>
      </c>
      <c r="V123" s="270"/>
      <c r="W123" s="270"/>
      <c r="X123" s="270"/>
      <c r="Y123" s="270"/>
      <c r="Z123" s="270"/>
      <c r="AA123" s="303">
        <f t="shared" si="25"/>
        <v>46.893455618087536</v>
      </c>
      <c r="AB123" s="33">
        <f t="shared" si="26"/>
        <v>43.674782388164303</v>
      </c>
      <c r="AC123" s="257">
        <f t="shared" si="27"/>
        <v>3668.6817206058013</v>
      </c>
      <c r="AD123" s="258">
        <f t="shared" si="28"/>
        <v>13.107280503761883</v>
      </c>
      <c r="AE123" s="324">
        <f t="shared" si="33"/>
        <v>774.21048272396399</v>
      </c>
      <c r="AF123" s="258"/>
      <c r="AG123" s="256">
        <f>[1]!srEnew($C$11,$AB123,$C$49)</f>
        <v>41.849570517570363</v>
      </c>
      <c r="AH123" s="259">
        <f t="shared" si="29"/>
        <v>3515.3639234759107</v>
      </c>
      <c r="AI123" s="256">
        <f t="shared" si="30"/>
        <v>13.487723898831181</v>
      </c>
      <c r="AJ123" s="324">
        <f t="shared" si="31"/>
        <v>724.21048272396399</v>
      </c>
    </row>
    <row r="124" spans="5:36">
      <c r="E124" s="319"/>
      <c r="F124" s="305">
        <v>1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7</v>
      </c>
      <c r="M124" s="43">
        <v>0</v>
      </c>
      <c r="N124" s="43">
        <v>0</v>
      </c>
      <c r="O124" s="43">
        <v>0</v>
      </c>
      <c r="P124" s="43">
        <v>0</v>
      </c>
      <c r="Q124" s="43">
        <v>0</v>
      </c>
      <c r="R124" s="254">
        <f t="shared" si="22"/>
        <v>206.58999999999997</v>
      </c>
      <c r="S124" s="302">
        <f t="shared" si="32"/>
        <v>6.9999999999993179E-2</v>
      </c>
      <c r="T124" s="297" t="str">
        <f t="shared" si="23"/>
        <v>1000007000000</v>
      </c>
      <c r="U124" s="270">
        <f t="shared" si="24"/>
        <v>763.41000000000008</v>
      </c>
      <c r="V124" s="270"/>
      <c r="W124" s="270"/>
      <c r="X124" s="270"/>
      <c r="Y124" s="270"/>
      <c r="Z124" s="270"/>
      <c r="AA124" s="303">
        <f t="shared" si="25"/>
        <v>46.890692210031652</v>
      </c>
      <c r="AB124" s="33">
        <f t="shared" si="26"/>
        <v>43.671821593818706</v>
      </c>
      <c r="AC124" s="257">
        <f t="shared" si="27"/>
        <v>3668.4330138807713</v>
      </c>
      <c r="AD124" s="258">
        <f t="shared" si="28"/>
        <v>13.107897645624199</v>
      </c>
      <c r="AE124" s="324">
        <f t="shared" si="33"/>
        <v>774.12937448679713</v>
      </c>
      <c r="AF124" s="258"/>
      <c r="AG124" s="256">
        <f>[1]!srEnew($C$11,$AB124,$C$49)</f>
        <v>41.846609723224766</v>
      </c>
      <c r="AH124" s="259">
        <f t="shared" si="29"/>
        <v>3515.1152167508803</v>
      </c>
      <c r="AI124" s="256">
        <f t="shared" si="30"/>
        <v>13.488341040693498</v>
      </c>
      <c r="AJ124" s="324">
        <f t="shared" si="31"/>
        <v>724.12937448679725</v>
      </c>
    </row>
    <row r="125" spans="5:36">
      <c r="E125" s="319"/>
      <c r="F125" s="43">
        <v>0</v>
      </c>
      <c r="G125" s="305">
        <v>2</v>
      </c>
      <c r="H125" s="43">
        <v>0</v>
      </c>
      <c r="I125" s="43">
        <v>0</v>
      </c>
      <c r="J125" s="43">
        <v>0</v>
      </c>
      <c r="K125" s="43">
        <v>0</v>
      </c>
      <c r="L125" s="43">
        <v>7</v>
      </c>
      <c r="M125" s="43">
        <v>0</v>
      </c>
      <c r="N125" s="43">
        <v>0</v>
      </c>
      <c r="O125" s="43">
        <v>0</v>
      </c>
      <c r="P125" s="43">
        <v>0</v>
      </c>
      <c r="Q125" s="43">
        <v>0</v>
      </c>
      <c r="R125" s="254">
        <f t="shared" si="22"/>
        <v>209.19</v>
      </c>
      <c r="S125" s="302">
        <f t="shared" si="32"/>
        <v>2.6000000000000227</v>
      </c>
      <c r="T125" s="297" t="str">
        <f t="shared" si="23"/>
        <v>0200007000000</v>
      </c>
      <c r="U125" s="270">
        <f t="shared" si="24"/>
        <v>760.81</v>
      </c>
      <c r="V125" s="270"/>
      <c r="W125" s="270"/>
      <c r="X125" s="270"/>
      <c r="Y125" s="270"/>
      <c r="Z125" s="270"/>
      <c r="AA125" s="303">
        <f t="shared" si="25"/>
        <v>46.78805133938441</v>
      </c>
      <c r="AB125" s="33">
        <f t="shared" si="26"/>
        <v>43.56184923241095</v>
      </c>
      <c r="AC125" s="257">
        <f t="shared" si="27"/>
        <v>3659.1953355225196</v>
      </c>
      <c r="AD125" s="258">
        <f t="shared" si="28"/>
        <v>13.130820057653079</v>
      </c>
      <c r="AE125" s="324">
        <f t="shared" si="33"/>
        <v>771.11678282060416</v>
      </c>
      <c r="AF125" s="258"/>
      <c r="AG125" s="256">
        <f>[1]!srEnew($C$11,$AB125,$C$49)</f>
        <v>41.73663736181701</v>
      </c>
      <c r="AH125" s="259">
        <f t="shared" si="29"/>
        <v>3505.877538392629</v>
      </c>
      <c r="AI125" s="256">
        <f t="shared" si="30"/>
        <v>13.511263452722376</v>
      </c>
      <c r="AJ125" s="324">
        <f t="shared" si="31"/>
        <v>721.11678282060427</v>
      </c>
    </row>
    <row r="126" spans="5:36">
      <c r="E126" s="319"/>
      <c r="F126" s="305">
        <v>1</v>
      </c>
      <c r="G126" s="43">
        <v>0</v>
      </c>
      <c r="H126" s="43">
        <v>0</v>
      </c>
      <c r="I126" s="43">
        <v>0</v>
      </c>
      <c r="J126" s="296">
        <v>5</v>
      </c>
      <c r="K126" s="43">
        <v>6</v>
      </c>
      <c r="L126" s="43">
        <v>0</v>
      </c>
      <c r="M126" s="43">
        <v>0</v>
      </c>
      <c r="N126" s="43">
        <v>0</v>
      </c>
      <c r="O126" s="43">
        <v>0</v>
      </c>
      <c r="P126" s="43">
        <v>0</v>
      </c>
      <c r="Q126" s="43">
        <v>0</v>
      </c>
      <c r="R126" s="254">
        <f t="shared" si="22"/>
        <v>211.24</v>
      </c>
      <c r="S126" s="302">
        <f t="shared" si="32"/>
        <v>2.0500000000000114</v>
      </c>
      <c r="T126" s="297" t="str">
        <f t="shared" si="23"/>
        <v>1000560000000</v>
      </c>
      <c r="U126" s="270">
        <f t="shared" si="24"/>
        <v>758.76</v>
      </c>
      <c r="V126" s="270"/>
      <c r="W126" s="270"/>
      <c r="X126" s="270"/>
      <c r="Y126" s="270"/>
      <c r="Z126" s="270"/>
      <c r="AA126" s="303">
        <f t="shared" si="25"/>
        <v>46.707122960604856</v>
      </c>
      <c r="AB126" s="33">
        <f t="shared" si="26"/>
        <v>43.475140255147146</v>
      </c>
      <c r="AC126" s="257">
        <f t="shared" si="27"/>
        <v>3651.9117814323604</v>
      </c>
      <c r="AD126" s="258">
        <f t="shared" si="28"/>
        <v>13.148893497906617</v>
      </c>
      <c r="AE126" s="324">
        <f t="shared" si="33"/>
        <v>768.74147016072129</v>
      </c>
      <c r="AF126" s="258"/>
      <c r="AG126" s="256">
        <f>[1]!srEnew($C$11,$AB126,$C$49)</f>
        <v>41.64909653481768</v>
      </c>
      <c r="AH126" s="259">
        <f t="shared" si="29"/>
        <v>3498.5241089246852</v>
      </c>
      <c r="AI126" s="256">
        <f t="shared" si="30"/>
        <v>13.529982862340166</v>
      </c>
      <c r="AJ126" s="324">
        <f t="shared" si="31"/>
        <v>718.74147016072129</v>
      </c>
    </row>
    <row r="127" spans="5:36">
      <c r="E127" s="319"/>
      <c r="F127" s="305">
        <v>1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7</v>
      </c>
      <c r="M127" s="43">
        <v>0</v>
      </c>
      <c r="N127" s="43">
        <v>0</v>
      </c>
      <c r="O127" s="296" t="s">
        <v>314</v>
      </c>
      <c r="P127" s="43">
        <v>0</v>
      </c>
      <c r="Q127" s="43">
        <v>0</v>
      </c>
      <c r="R127" s="254">
        <f t="shared" si="22"/>
        <v>212.06999999999996</v>
      </c>
      <c r="S127" s="302">
        <f t="shared" si="32"/>
        <v>0.82999999999995566</v>
      </c>
      <c r="T127" s="297" t="str">
        <f t="shared" si="23"/>
        <v>100000700A000</v>
      </c>
      <c r="U127" s="270">
        <f t="shared" si="24"/>
        <v>757.93000000000006</v>
      </c>
      <c r="V127" s="270"/>
      <c r="W127" s="270"/>
      <c r="X127" s="270"/>
      <c r="Y127" s="270"/>
      <c r="Z127" s="270"/>
      <c r="AA127" s="303">
        <f t="shared" si="25"/>
        <v>46.674356836513624</v>
      </c>
      <c r="AB127" s="33">
        <f t="shared" si="26"/>
        <v>43.440033693620819</v>
      </c>
      <c r="AC127" s="257">
        <f t="shared" si="27"/>
        <v>3648.9628302641486</v>
      </c>
      <c r="AD127" s="258">
        <f t="shared" si="28"/>
        <v>13.15621103713122</v>
      </c>
      <c r="AE127" s="324">
        <f t="shared" si="33"/>
        <v>767.7797582057442</v>
      </c>
      <c r="AF127" s="258"/>
      <c r="AG127" s="256">
        <f>[1]!srEnew($C$11,$AB127,$C$49)</f>
        <v>41.612245267130781</v>
      </c>
      <c r="AH127" s="259">
        <f t="shared" si="29"/>
        <v>3495.4286024389858</v>
      </c>
      <c r="AI127" s="256">
        <f t="shared" si="30"/>
        <v>13.538655245692528</v>
      </c>
      <c r="AJ127" s="324">
        <f t="shared" si="31"/>
        <v>717.7797582057442</v>
      </c>
    </row>
    <row r="128" spans="5:36">
      <c r="E128" s="319"/>
      <c r="F128" s="43">
        <v>0</v>
      </c>
      <c r="G128" s="305">
        <v>2</v>
      </c>
      <c r="H128" s="43">
        <v>0</v>
      </c>
      <c r="I128" s="43">
        <v>0</v>
      </c>
      <c r="J128" s="296">
        <v>5</v>
      </c>
      <c r="K128" s="43">
        <v>6</v>
      </c>
      <c r="L128" s="43">
        <v>0</v>
      </c>
      <c r="M128" s="43">
        <v>0</v>
      </c>
      <c r="N128" s="43">
        <v>0</v>
      </c>
      <c r="O128" s="43">
        <v>0</v>
      </c>
      <c r="P128" s="43">
        <v>0</v>
      </c>
      <c r="Q128" s="43">
        <v>0</v>
      </c>
      <c r="R128" s="254">
        <f t="shared" si="22"/>
        <v>213.83999999999997</v>
      </c>
      <c r="S128" s="302">
        <f t="shared" si="32"/>
        <v>1.7700000000000102</v>
      </c>
      <c r="T128" s="297" t="str">
        <f t="shared" si="23"/>
        <v>0200560000000</v>
      </c>
      <c r="U128" s="270">
        <f t="shared" si="24"/>
        <v>756.16000000000008</v>
      </c>
      <c r="V128" s="270"/>
      <c r="W128" s="270"/>
      <c r="X128" s="270"/>
      <c r="Y128" s="270"/>
      <c r="Z128" s="270"/>
      <c r="AA128" s="303">
        <f t="shared" si="25"/>
        <v>46.604482089957621</v>
      </c>
      <c r="AB128" s="33">
        <f t="shared" si="26"/>
        <v>43.36516789373939</v>
      </c>
      <c r="AC128" s="257">
        <f t="shared" si="27"/>
        <v>3642.6741030741086</v>
      </c>
      <c r="AD128" s="258">
        <f t="shared" si="28"/>
        <v>13.171815909935495</v>
      </c>
      <c r="AE128" s="324">
        <f t="shared" si="33"/>
        <v>765.72887849452832</v>
      </c>
      <c r="AF128" s="258"/>
      <c r="AG128" s="256">
        <f>[1]!srEnew($C$11,$AB128,$C$49)</f>
        <v>41.533658828810545</v>
      </c>
      <c r="AH128" s="259">
        <f t="shared" si="29"/>
        <v>3488.8273416200859</v>
      </c>
      <c r="AI128" s="256">
        <f t="shared" si="30"/>
        <v>13.557149364407801</v>
      </c>
      <c r="AJ128" s="324">
        <f t="shared" si="31"/>
        <v>715.72887849452832</v>
      </c>
    </row>
    <row r="129" spans="5:36">
      <c r="E129" s="319"/>
      <c r="F129" s="43">
        <v>0</v>
      </c>
      <c r="G129" s="305">
        <v>2</v>
      </c>
      <c r="H129" s="43">
        <v>0</v>
      </c>
      <c r="I129" s="43">
        <v>0</v>
      </c>
      <c r="J129" s="43">
        <v>0</v>
      </c>
      <c r="K129" s="43">
        <v>0</v>
      </c>
      <c r="L129" s="43">
        <v>7</v>
      </c>
      <c r="M129" s="43">
        <v>0</v>
      </c>
      <c r="N129" s="43">
        <v>0</v>
      </c>
      <c r="O129" s="296" t="s">
        <v>314</v>
      </c>
      <c r="P129" s="43">
        <v>0</v>
      </c>
      <c r="Q129" s="43">
        <v>0</v>
      </c>
      <c r="R129" s="254">
        <f t="shared" si="22"/>
        <v>214.67</v>
      </c>
      <c r="S129" s="302">
        <f t="shared" si="32"/>
        <v>0.83000000000001251</v>
      </c>
      <c r="T129" s="297" t="str">
        <f t="shared" si="23"/>
        <v>020000700A000</v>
      </c>
      <c r="U129" s="270">
        <f t="shared" si="24"/>
        <v>755.33</v>
      </c>
      <c r="V129" s="270"/>
      <c r="W129" s="270"/>
      <c r="X129" s="270"/>
      <c r="Y129" s="270"/>
      <c r="Z129" s="270"/>
      <c r="AA129" s="303">
        <f t="shared" si="25"/>
        <v>46.571715965866389</v>
      </c>
      <c r="AB129" s="33">
        <f t="shared" si="26"/>
        <v>43.33006133221307</v>
      </c>
      <c r="AC129" s="257">
        <f t="shared" si="27"/>
        <v>3639.7251519058977</v>
      </c>
      <c r="AD129" s="258">
        <f t="shared" si="28"/>
        <v>13.179133449160098</v>
      </c>
      <c r="AE129" s="324">
        <f t="shared" si="33"/>
        <v>764.76716653955145</v>
      </c>
      <c r="AF129" s="258"/>
      <c r="AG129" s="256">
        <f>[1]!srEnew($C$11,$AB129,$C$49)</f>
        <v>41.496807561123653</v>
      </c>
      <c r="AH129" s="259">
        <f t="shared" si="29"/>
        <v>3485.731835134387</v>
      </c>
      <c r="AI129" s="256">
        <f t="shared" si="30"/>
        <v>13.565821747760161</v>
      </c>
      <c r="AJ129" s="324">
        <f t="shared" si="31"/>
        <v>714.76716653955145</v>
      </c>
    </row>
    <row r="130" spans="5:36">
      <c r="E130" s="319"/>
      <c r="F130" s="305">
        <v>1</v>
      </c>
      <c r="G130" s="43">
        <v>0</v>
      </c>
      <c r="H130" s="43">
        <v>0</v>
      </c>
      <c r="I130" s="43">
        <v>0</v>
      </c>
      <c r="J130" s="296">
        <v>5</v>
      </c>
      <c r="K130" s="43">
        <v>6</v>
      </c>
      <c r="L130" s="43">
        <v>0</v>
      </c>
      <c r="M130" s="43">
        <v>0</v>
      </c>
      <c r="N130" s="43">
        <v>0</v>
      </c>
      <c r="O130" s="296" t="s">
        <v>145</v>
      </c>
      <c r="P130" s="43">
        <v>0</v>
      </c>
      <c r="Q130" s="43">
        <v>0</v>
      </c>
      <c r="R130" s="254">
        <f t="shared" si="22"/>
        <v>216.72</v>
      </c>
      <c r="S130" s="302">
        <f t="shared" si="32"/>
        <v>2.0500000000000114</v>
      </c>
      <c r="T130" s="297" t="str">
        <f t="shared" si="23"/>
        <v>100056000A000</v>
      </c>
      <c r="U130" s="270">
        <f t="shared" si="24"/>
        <v>753.28</v>
      </c>
      <c r="V130" s="270"/>
      <c r="W130" s="270"/>
      <c r="X130" s="270"/>
      <c r="Y130" s="270"/>
      <c r="Z130" s="270"/>
      <c r="AA130" s="303">
        <f t="shared" si="25"/>
        <v>46.490787587086828</v>
      </c>
      <c r="AB130" s="33">
        <f t="shared" si="26"/>
        <v>43.243352354949252</v>
      </c>
      <c r="AC130" s="257">
        <f t="shared" si="27"/>
        <v>3632.4415978157372</v>
      </c>
      <c r="AD130" s="258">
        <f t="shared" si="28"/>
        <v>13.197206889413639</v>
      </c>
      <c r="AE130" s="324">
        <f t="shared" si="33"/>
        <v>762.39185387966825</v>
      </c>
      <c r="AF130" s="258"/>
      <c r="AG130" s="256">
        <f>[1]!srEnew($C$11,$AB130,$C$49)</f>
        <v>41.405789369848783</v>
      </c>
      <c r="AH130" s="259">
        <f t="shared" si="29"/>
        <v>3478.0863070672976</v>
      </c>
      <c r="AI130" s="256">
        <f t="shared" si="30"/>
        <v>13.58724148977503</v>
      </c>
      <c r="AJ130" s="324">
        <f t="shared" si="31"/>
        <v>712.39185387966813</v>
      </c>
    </row>
    <row r="131" spans="5:36">
      <c r="E131" s="319"/>
      <c r="F131" s="43">
        <v>0</v>
      </c>
      <c r="G131" s="305">
        <v>2</v>
      </c>
      <c r="H131" s="43">
        <v>0</v>
      </c>
      <c r="I131" s="43">
        <v>0</v>
      </c>
      <c r="J131" s="296">
        <v>5</v>
      </c>
      <c r="K131" s="43">
        <v>6</v>
      </c>
      <c r="L131" s="43">
        <v>0</v>
      </c>
      <c r="M131" s="43">
        <v>0</v>
      </c>
      <c r="N131" s="43">
        <v>0</v>
      </c>
      <c r="O131" s="296" t="s">
        <v>145</v>
      </c>
      <c r="P131" s="43">
        <v>0</v>
      </c>
      <c r="Q131" s="43">
        <v>0</v>
      </c>
      <c r="R131" s="254">
        <f t="shared" si="22"/>
        <v>219.31999999999996</v>
      </c>
      <c r="S131" s="302">
        <f t="shared" si="32"/>
        <v>2.5999999999999659</v>
      </c>
      <c r="T131" s="297" t="str">
        <f t="shared" si="23"/>
        <v>020056000A000</v>
      </c>
      <c r="U131" s="270">
        <f t="shared" si="24"/>
        <v>750.68000000000006</v>
      </c>
      <c r="V131" s="270"/>
      <c r="W131" s="270"/>
      <c r="X131" s="270"/>
      <c r="Y131" s="270"/>
      <c r="Z131" s="270"/>
      <c r="AA131" s="303">
        <f t="shared" si="25"/>
        <v>46.3881467164396</v>
      </c>
      <c r="AB131" s="33">
        <f t="shared" si="26"/>
        <v>43.13337999354151</v>
      </c>
      <c r="AC131" s="257">
        <f t="shared" si="27"/>
        <v>3623.2039194574868</v>
      </c>
      <c r="AD131" s="258">
        <f t="shared" si="28"/>
        <v>13.220129301442515</v>
      </c>
      <c r="AE131" s="324">
        <f t="shared" si="33"/>
        <v>759.37926221347561</v>
      </c>
      <c r="AF131" s="258"/>
      <c r="AG131" s="256">
        <f>[1]!srEnew($C$11,$AB131,$C$49)</f>
        <v>41.290351663841662</v>
      </c>
      <c r="AH131" s="259">
        <f t="shared" si="29"/>
        <v>3468.3895397626998</v>
      </c>
      <c r="AI131" s="256">
        <f t="shared" si="30"/>
        <v>13.614407991842661</v>
      </c>
      <c r="AJ131" s="324">
        <f t="shared" si="31"/>
        <v>709.37926221347561</v>
      </c>
    </row>
    <row r="132" spans="5:36">
      <c r="E132" s="319"/>
      <c r="F132" s="43">
        <v>1</v>
      </c>
      <c r="G132" s="43">
        <v>2</v>
      </c>
      <c r="H132" s="43">
        <v>0</v>
      </c>
      <c r="I132" s="43">
        <v>0</v>
      </c>
      <c r="J132" s="43">
        <v>0</v>
      </c>
      <c r="K132" s="43">
        <v>0</v>
      </c>
      <c r="L132" s="43">
        <v>7</v>
      </c>
      <c r="M132" s="43">
        <v>0</v>
      </c>
      <c r="N132" s="43">
        <v>0</v>
      </c>
      <c r="O132" s="43">
        <v>0</v>
      </c>
      <c r="P132" s="43">
        <v>0</v>
      </c>
      <c r="Q132" s="43">
        <v>0</v>
      </c>
      <c r="R132" s="254">
        <f t="shared" si="22"/>
        <v>219.39</v>
      </c>
      <c r="S132" s="302">
        <f t="shared" si="32"/>
        <v>7.00000000000216E-2</v>
      </c>
      <c r="T132" s="297" t="str">
        <f t="shared" si="23"/>
        <v>1200007000000</v>
      </c>
      <c r="U132" s="270">
        <f t="shared" si="24"/>
        <v>750.61</v>
      </c>
      <c r="V132" s="270"/>
      <c r="W132" s="270"/>
      <c r="X132" s="270"/>
      <c r="Y132" s="270"/>
      <c r="Z132" s="270"/>
      <c r="AA132" s="303">
        <f t="shared" si="25"/>
        <v>46.385383308383709</v>
      </c>
      <c r="AB132" s="33">
        <f t="shared" si="26"/>
        <v>43.130419199195913</v>
      </c>
      <c r="AC132" s="257">
        <f t="shared" si="27"/>
        <v>3622.9552127324569</v>
      </c>
      <c r="AD132" s="258">
        <f t="shared" si="28"/>
        <v>13.220746443304831</v>
      </c>
      <c r="AE132" s="324">
        <f t="shared" si="33"/>
        <v>759.29815397630875</v>
      </c>
      <c r="AF132" s="258"/>
      <c r="AG132" s="256">
        <f>[1]!srEnew($C$11,$AB132,$C$49)</f>
        <v>41.287243725603005</v>
      </c>
      <c r="AH132" s="259">
        <f t="shared" si="29"/>
        <v>3468.1284729506524</v>
      </c>
      <c r="AI132" s="256">
        <f t="shared" si="30"/>
        <v>13.61513939766756</v>
      </c>
      <c r="AJ132" s="324">
        <f t="shared" si="31"/>
        <v>709.29815397630875</v>
      </c>
    </row>
    <row r="133" spans="5:36">
      <c r="E133" s="319"/>
      <c r="F133" s="43">
        <v>0</v>
      </c>
      <c r="G133" s="43">
        <v>0</v>
      </c>
      <c r="H133" s="305">
        <v>3</v>
      </c>
      <c r="I133" s="43">
        <v>0</v>
      </c>
      <c r="J133" s="43">
        <v>0</v>
      </c>
      <c r="K133" s="43">
        <v>0</v>
      </c>
      <c r="L133" s="43">
        <v>7</v>
      </c>
      <c r="M133" s="43">
        <v>0</v>
      </c>
      <c r="N133" s="43">
        <v>0</v>
      </c>
      <c r="O133" s="43">
        <v>0</v>
      </c>
      <c r="P133" s="43">
        <v>0</v>
      </c>
      <c r="Q133" s="43">
        <v>0</v>
      </c>
      <c r="R133" s="254">
        <f t="shared" si="22"/>
        <v>220.19</v>
      </c>
      <c r="S133" s="302">
        <f t="shared" si="32"/>
        <v>0.80000000000001137</v>
      </c>
      <c r="T133" s="297" t="str">
        <f t="shared" si="23"/>
        <v>0030007000000</v>
      </c>
      <c r="U133" s="270">
        <f t="shared" si="24"/>
        <v>749.81</v>
      </c>
      <c r="V133" s="270"/>
      <c r="W133" s="270"/>
      <c r="X133" s="270"/>
      <c r="Y133" s="270"/>
      <c r="Z133" s="270"/>
      <c r="AA133" s="303">
        <f t="shared" si="25"/>
        <v>46.353801502030706</v>
      </c>
      <c r="AB133" s="33">
        <f t="shared" si="26"/>
        <v>43.096581549531983</v>
      </c>
      <c r="AC133" s="257">
        <f t="shared" si="27"/>
        <v>3620.1128501606868</v>
      </c>
      <c r="AD133" s="258">
        <f t="shared" si="28"/>
        <v>13.227799493159871</v>
      </c>
      <c r="AE133" s="324">
        <f t="shared" si="33"/>
        <v>758.37120269440311</v>
      </c>
      <c r="AF133" s="258"/>
      <c r="AG133" s="256">
        <f>[1]!srEnew($C$11,$AB133,$C$49)</f>
        <v>41.251724431446959</v>
      </c>
      <c r="AH133" s="259">
        <f t="shared" si="29"/>
        <v>3465.1448522415444</v>
      </c>
      <c r="AI133" s="256">
        <f t="shared" si="30"/>
        <v>13.62349832138068</v>
      </c>
      <c r="AJ133" s="324">
        <f t="shared" si="31"/>
        <v>708.37120269440311</v>
      </c>
    </row>
    <row r="134" spans="5:36">
      <c r="E134" s="319"/>
      <c r="F134" s="43">
        <v>1</v>
      </c>
      <c r="G134" s="43">
        <v>2</v>
      </c>
      <c r="H134" s="43">
        <v>0</v>
      </c>
      <c r="I134" s="43">
        <v>0</v>
      </c>
      <c r="J134" s="296">
        <v>5</v>
      </c>
      <c r="K134" s="43">
        <v>6</v>
      </c>
      <c r="L134" s="43">
        <v>0</v>
      </c>
      <c r="M134" s="43">
        <v>0</v>
      </c>
      <c r="N134" s="43">
        <v>0</v>
      </c>
      <c r="O134" s="43">
        <v>0</v>
      </c>
      <c r="P134" s="43">
        <v>0</v>
      </c>
      <c r="Q134" s="43">
        <v>0</v>
      </c>
      <c r="R134" s="254">
        <f t="shared" si="22"/>
        <v>224.04</v>
      </c>
      <c r="S134" s="302">
        <f t="shared" si="32"/>
        <v>3.8499999999999943</v>
      </c>
      <c r="T134" s="297" t="str">
        <f t="shared" si="23"/>
        <v>1200560000000</v>
      </c>
      <c r="U134" s="270">
        <f t="shared" si="24"/>
        <v>745.96</v>
      </c>
      <c r="V134" s="270"/>
      <c r="W134" s="270"/>
      <c r="X134" s="270"/>
      <c r="Y134" s="270"/>
      <c r="Z134" s="270"/>
      <c r="AA134" s="303">
        <f t="shared" si="25"/>
        <v>46.20181405895692</v>
      </c>
      <c r="AB134" s="33">
        <f t="shared" si="26"/>
        <v>42.933737860524353</v>
      </c>
      <c r="AC134" s="257">
        <f t="shared" si="27"/>
        <v>3606.4339802840454</v>
      </c>
      <c r="AD134" s="258">
        <f t="shared" si="28"/>
        <v>13.261742295587249</v>
      </c>
      <c r="AE134" s="324">
        <f t="shared" si="33"/>
        <v>753.91024965023303</v>
      </c>
      <c r="AF134" s="258"/>
      <c r="AG134" s="256">
        <f>[1]!srEnew($C$11,$AB134,$C$49)</f>
        <v>41.080787828321014</v>
      </c>
      <c r="AH134" s="259">
        <f t="shared" si="29"/>
        <v>3450.7861775789652</v>
      </c>
      <c r="AI134" s="256">
        <f t="shared" si="30"/>
        <v>13.663725641750061</v>
      </c>
      <c r="AJ134" s="324">
        <f t="shared" si="31"/>
        <v>703.91024965023303</v>
      </c>
    </row>
    <row r="135" spans="5:36">
      <c r="E135" s="319"/>
      <c r="F135" s="43">
        <v>0</v>
      </c>
      <c r="G135" s="43">
        <v>0</v>
      </c>
      <c r="H135" s="305">
        <v>3</v>
      </c>
      <c r="I135" s="43">
        <v>0</v>
      </c>
      <c r="J135" s="296">
        <v>5</v>
      </c>
      <c r="K135" s="43">
        <v>6</v>
      </c>
      <c r="L135" s="43">
        <v>0</v>
      </c>
      <c r="M135" s="43">
        <v>0</v>
      </c>
      <c r="N135" s="43">
        <v>0</v>
      </c>
      <c r="O135" s="43">
        <v>0</v>
      </c>
      <c r="P135" s="43">
        <v>0</v>
      </c>
      <c r="Q135" s="43">
        <v>0</v>
      </c>
      <c r="R135" s="254">
        <f t="shared" si="22"/>
        <v>224.83999999999997</v>
      </c>
      <c r="S135" s="302">
        <f t="shared" si="32"/>
        <v>0.79999999999998295</v>
      </c>
      <c r="T135" s="297" t="str">
        <f t="shared" si="23"/>
        <v>0030560000000</v>
      </c>
      <c r="U135" s="270">
        <f t="shared" si="24"/>
        <v>745.16000000000008</v>
      </c>
      <c r="V135" s="270"/>
      <c r="W135" s="270"/>
      <c r="X135" s="270"/>
      <c r="Y135" s="270"/>
      <c r="Z135" s="270"/>
      <c r="AA135" s="303">
        <f t="shared" si="25"/>
        <v>46.170232252603924</v>
      </c>
      <c r="AB135" s="33">
        <f t="shared" si="26"/>
        <v>42.899900210860423</v>
      </c>
      <c r="AC135" s="257">
        <f t="shared" si="27"/>
        <v>3603.5916177122754</v>
      </c>
      <c r="AD135" s="258">
        <f t="shared" si="28"/>
        <v>13.268795345442289</v>
      </c>
      <c r="AE135" s="324">
        <f t="shared" si="33"/>
        <v>752.98329836832738</v>
      </c>
      <c r="AF135" s="258"/>
      <c r="AG135" s="256">
        <f>[1]!srEnew($C$11,$AB135,$C$49)</f>
        <v>41.045268534164968</v>
      </c>
      <c r="AH135" s="259">
        <f t="shared" si="29"/>
        <v>3447.8025568698572</v>
      </c>
      <c r="AI135" s="256">
        <f t="shared" si="30"/>
        <v>13.67208456546318</v>
      </c>
      <c r="AJ135" s="324">
        <f t="shared" si="31"/>
        <v>702.98329836832738</v>
      </c>
    </row>
    <row r="136" spans="5:36">
      <c r="E136" s="319"/>
      <c r="F136" s="43">
        <v>1</v>
      </c>
      <c r="G136" s="43">
        <v>2</v>
      </c>
      <c r="H136" s="43">
        <v>0</v>
      </c>
      <c r="I136" s="43">
        <v>0</v>
      </c>
      <c r="J136" s="43">
        <v>0</v>
      </c>
      <c r="K136" s="43">
        <v>0</v>
      </c>
      <c r="L136" s="43">
        <v>7</v>
      </c>
      <c r="M136" s="43">
        <v>0</v>
      </c>
      <c r="N136" s="43">
        <v>0</v>
      </c>
      <c r="O136" s="296" t="s">
        <v>145</v>
      </c>
      <c r="P136" s="43">
        <v>0</v>
      </c>
      <c r="Q136" s="43">
        <v>0</v>
      </c>
      <c r="R136" s="254">
        <f t="shared" si="22"/>
        <v>224.86999999999998</v>
      </c>
      <c r="S136" s="302">
        <f t="shared" si="32"/>
        <v>3.0000000000001137E-2</v>
      </c>
      <c r="T136" s="297" t="str">
        <f t="shared" si="23"/>
        <v>120000700A000</v>
      </c>
      <c r="U136" s="270">
        <f t="shared" si="24"/>
        <v>745.13</v>
      </c>
      <c r="V136" s="270"/>
      <c r="W136" s="270"/>
      <c r="X136" s="270"/>
      <c r="Y136" s="270"/>
      <c r="Z136" s="270"/>
      <c r="AA136" s="303">
        <f t="shared" si="25"/>
        <v>46.169047934865681</v>
      </c>
      <c r="AB136" s="33">
        <f t="shared" si="26"/>
        <v>42.898631298998019</v>
      </c>
      <c r="AC136" s="257">
        <f t="shared" si="27"/>
        <v>3603.4850291158336</v>
      </c>
      <c r="AD136" s="258">
        <f t="shared" si="28"/>
        <v>13.269059834811854</v>
      </c>
      <c r="AE136" s="324">
        <f t="shared" si="33"/>
        <v>752.94853769525571</v>
      </c>
      <c r="AF136" s="258"/>
      <c r="AG136" s="256">
        <f>[1]!srEnew($C$11,$AB136,$C$49)</f>
        <v>41.043936560634108</v>
      </c>
      <c r="AH136" s="259">
        <f t="shared" si="29"/>
        <v>3447.6906710932653</v>
      </c>
      <c r="AI136" s="256">
        <f t="shared" si="30"/>
        <v>13.672398025102424</v>
      </c>
      <c r="AJ136" s="324">
        <f t="shared" si="31"/>
        <v>702.94853769525571</v>
      </c>
    </row>
    <row r="137" spans="5:36">
      <c r="E137" s="319"/>
      <c r="F137" s="43">
        <v>0</v>
      </c>
      <c r="G137" s="43">
        <v>0</v>
      </c>
      <c r="H137" s="305">
        <v>3</v>
      </c>
      <c r="I137" s="43">
        <v>0</v>
      </c>
      <c r="J137" s="43">
        <v>0</v>
      </c>
      <c r="K137" s="43">
        <v>0</v>
      </c>
      <c r="L137" s="43">
        <v>7</v>
      </c>
      <c r="M137" s="43">
        <v>0</v>
      </c>
      <c r="N137" s="43">
        <v>0</v>
      </c>
      <c r="O137" s="296" t="s">
        <v>145</v>
      </c>
      <c r="P137" s="43">
        <v>0</v>
      </c>
      <c r="Q137" s="43">
        <v>0</v>
      </c>
      <c r="R137" s="254">
        <f t="shared" si="22"/>
        <v>225.67</v>
      </c>
      <c r="S137" s="302">
        <f t="shared" si="32"/>
        <v>0.80000000000001137</v>
      </c>
      <c r="T137" s="297" t="str">
        <f t="shared" si="23"/>
        <v>003000700A000</v>
      </c>
      <c r="U137" s="270">
        <f t="shared" si="24"/>
        <v>744.33</v>
      </c>
      <c r="V137" s="270"/>
      <c r="W137" s="270"/>
      <c r="X137" s="270"/>
      <c r="Y137" s="270"/>
      <c r="Z137" s="270"/>
      <c r="AA137" s="303">
        <f t="shared" si="25"/>
        <v>46.137466128512692</v>
      </c>
      <c r="AB137" s="33">
        <f t="shared" si="26"/>
        <v>42.864793649334111</v>
      </c>
      <c r="AC137" s="257">
        <f t="shared" si="27"/>
        <v>3600.6426665440654</v>
      </c>
      <c r="AD137" s="258">
        <f t="shared" si="28"/>
        <v>13.27611288466689</v>
      </c>
      <c r="AE137" s="324">
        <f t="shared" si="33"/>
        <v>752.02158641335063</v>
      </c>
      <c r="AF137" s="258"/>
      <c r="AG137" s="256">
        <f>[1]!srEnew($C$11,$AB137,$C$49)</f>
        <v>41.008417266478084</v>
      </c>
      <c r="AH137" s="259">
        <f t="shared" si="29"/>
        <v>3444.7070503841592</v>
      </c>
      <c r="AI137" s="256">
        <f t="shared" si="30"/>
        <v>13.680756948815539</v>
      </c>
      <c r="AJ137" s="324">
        <f t="shared" si="31"/>
        <v>702.02158641335063</v>
      </c>
    </row>
    <row r="138" spans="5:36">
      <c r="E138" s="319"/>
      <c r="F138" s="43">
        <v>1</v>
      </c>
      <c r="G138" s="43">
        <v>2</v>
      </c>
      <c r="H138" s="43">
        <v>0</v>
      </c>
      <c r="I138" s="43">
        <v>0</v>
      </c>
      <c r="J138" s="296">
        <v>5</v>
      </c>
      <c r="K138" s="43">
        <v>6</v>
      </c>
      <c r="L138" s="43">
        <v>0</v>
      </c>
      <c r="M138" s="43">
        <v>0</v>
      </c>
      <c r="N138" s="43">
        <v>0</v>
      </c>
      <c r="O138" s="296" t="s">
        <v>314</v>
      </c>
      <c r="P138" s="43">
        <v>0</v>
      </c>
      <c r="Q138" s="43">
        <v>0</v>
      </c>
      <c r="R138" s="254">
        <f t="shared" si="22"/>
        <v>229.51999999999998</v>
      </c>
      <c r="S138" s="302">
        <f t="shared" si="32"/>
        <v>3.8499999999999943</v>
      </c>
      <c r="T138" s="297" t="str">
        <f t="shared" si="23"/>
        <v>120056000A000</v>
      </c>
      <c r="U138" s="270">
        <f t="shared" si="24"/>
        <v>740.48</v>
      </c>
      <c r="V138" s="270"/>
      <c r="W138" s="270"/>
      <c r="X138" s="270"/>
      <c r="Y138" s="270"/>
      <c r="Z138" s="270"/>
      <c r="AA138" s="303">
        <f t="shared" si="25"/>
        <v>45.985478685438892</v>
      </c>
      <c r="AB138" s="33">
        <f t="shared" si="26"/>
        <v>42.701949960326459</v>
      </c>
      <c r="AC138" s="257">
        <f t="shared" si="27"/>
        <v>3586.9637966674227</v>
      </c>
      <c r="AD138" s="258">
        <f t="shared" si="28"/>
        <v>13.310055687094271</v>
      </c>
      <c r="AE138" s="324">
        <f t="shared" si="33"/>
        <v>747.56063336917987</v>
      </c>
      <c r="AF138" s="258"/>
      <c r="AG138" s="256">
        <f>[1]!srEnew($C$11,$AB138,$C$49)</f>
        <v>40.837480663352117</v>
      </c>
      <c r="AH138" s="259">
        <f t="shared" si="29"/>
        <v>3430.3483757215777</v>
      </c>
      <c r="AI138" s="256">
        <f t="shared" si="30"/>
        <v>13.720984269184925</v>
      </c>
      <c r="AJ138" s="324">
        <f t="shared" si="31"/>
        <v>697.56063336917987</v>
      </c>
    </row>
    <row r="139" spans="5:36">
      <c r="E139" s="319"/>
      <c r="F139" s="43">
        <v>0</v>
      </c>
      <c r="G139" s="43">
        <v>0</v>
      </c>
      <c r="H139" s="305">
        <v>3</v>
      </c>
      <c r="I139" s="43">
        <v>0</v>
      </c>
      <c r="J139" s="296">
        <v>5</v>
      </c>
      <c r="K139" s="43">
        <v>6</v>
      </c>
      <c r="L139" s="43">
        <v>0</v>
      </c>
      <c r="M139" s="43">
        <v>0</v>
      </c>
      <c r="N139" s="43">
        <v>0</v>
      </c>
      <c r="O139" s="296" t="s">
        <v>330</v>
      </c>
      <c r="P139" s="43">
        <v>0</v>
      </c>
      <c r="Q139" s="43">
        <v>0</v>
      </c>
      <c r="R139" s="254">
        <f t="shared" si="22"/>
        <v>230.31999999999996</v>
      </c>
      <c r="S139" s="302">
        <f t="shared" si="32"/>
        <v>0.79999999999998295</v>
      </c>
      <c r="T139" s="297" t="str">
        <f t="shared" si="23"/>
        <v>003056000A000</v>
      </c>
      <c r="U139" s="270">
        <f t="shared" si="24"/>
        <v>739.68000000000006</v>
      </c>
      <c r="V139" s="270"/>
      <c r="W139" s="270"/>
      <c r="X139" s="270"/>
      <c r="Y139" s="270"/>
      <c r="Z139" s="270"/>
      <c r="AA139" s="303">
        <f t="shared" si="25"/>
        <v>45.953896879085903</v>
      </c>
      <c r="AB139" s="33">
        <f t="shared" si="26"/>
        <v>42.668112310662551</v>
      </c>
      <c r="AC139" s="257">
        <f t="shared" si="27"/>
        <v>3584.1214340956544</v>
      </c>
      <c r="AD139" s="258">
        <f t="shared" si="28"/>
        <v>13.317108736949308</v>
      </c>
      <c r="AE139" s="324">
        <f t="shared" si="33"/>
        <v>746.63368208727479</v>
      </c>
      <c r="AF139" s="258"/>
      <c r="AG139" s="256">
        <f>[1]!srEnew($C$11,$AB139,$C$49)</f>
        <v>40.801961369196093</v>
      </c>
      <c r="AH139" s="259">
        <f t="shared" si="29"/>
        <v>3427.364755012472</v>
      </c>
      <c r="AI139" s="256">
        <f t="shared" si="30"/>
        <v>13.729343192898039</v>
      </c>
      <c r="AJ139" s="324">
        <f t="shared" si="31"/>
        <v>696.63368208727479</v>
      </c>
    </row>
    <row r="140" spans="5:36">
      <c r="E140" s="319"/>
      <c r="F140" s="43">
        <v>1</v>
      </c>
      <c r="G140" s="43">
        <v>0</v>
      </c>
      <c r="H140" s="43">
        <v>3</v>
      </c>
      <c r="I140" s="43">
        <v>0</v>
      </c>
      <c r="J140" s="43">
        <v>0</v>
      </c>
      <c r="K140" s="43">
        <v>0</v>
      </c>
      <c r="L140" s="43">
        <v>7</v>
      </c>
      <c r="M140" s="43">
        <v>0</v>
      </c>
      <c r="N140" s="43">
        <v>0</v>
      </c>
      <c r="O140" s="43">
        <v>0</v>
      </c>
      <c r="P140" s="43">
        <v>0</v>
      </c>
      <c r="Q140" s="43">
        <v>0</v>
      </c>
      <c r="R140" s="254">
        <f t="shared" si="22"/>
        <v>230.39</v>
      </c>
      <c r="S140" s="302">
        <f t="shared" si="32"/>
        <v>7.00000000000216E-2</v>
      </c>
      <c r="T140" s="297" t="str">
        <f t="shared" si="23"/>
        <v>1030007000000</v>
      </c>
      <c r="U140" s="270">
        <f t="shared" si="24"/>
        <v>739.61</v>
      </c>
      <c r="V140" s="270"/>
      <c r="W140" s="270"/>
      <c r="X140" s="270"/>
      <c r="Y140" s="270"/>
      <c r="Z140" s="270"/>
      <c r="AA140" s="303">
        <f t="shared" si="25"/>
        <v>45.951133471030012</v>
      </c>
      <c r="AB140" s="33">
        <f t="shared" si="26"/>
        <v>42.665151516316953</v>
      </c>
      <c r="AC140" s="257">
        <f t="shared" si="27"/>
        <v>3583.872727370624</v>
      </c>
      <c r="AD140" s="258">
        <f t="shared" si="28"/>
        <v>13.317725878811624</v>
      </c>
      <c r="AE140" s="324">
        <f t="shared" si="33"/>
        <v>746.55257385010793</v>
      </c>
      <c r="AF140" s="258"/>
      <c r="AG140" s="256">
        <f>[1]!srEnew($C$11,$AB140,$C$49)</f>
        <v>40.798853430957436</v>
      </c>
      <c r="AH140" s="259">
        <f t="shared" si="29"/>
        <v>3427.1036882004246</v>
      </c>
      <c r="AI140" s="256">
        <f t="shared" si="30"/>
        <v>13.730074598722938</v>
      </c>
      <c r="AJ140" s="324">
        <f t="shared" si="31"/>
        <v>696.55257385010805</v>
      </c>
    </row>
    <row r="141" spans="5:36">
      <c r="E141" s="319"/>
      <c r="F141" s="43">
        <v>0</v>
      </c>
      <c r="G141" s="43">
        <v>2</v>
      </c>
      <c r="H141" s="43">
        <v>3</v>
      </c>
      <c r="I141" s="43">
        <v>0</v>
      </c>
      <c r="J141" s="43">
        <v>0</v>
      </c>
      <c r="K141" s="43">
        <v>0</v>
      </c>
      <c r="L141" s="43">
        <v>7</v>
      </c>
      <c r="M141" s="43">
        <v>0</v>
      </c>
      <c r="N141" s="43">
        <v>0</v>
      </c>
      <c r="O141" s="43">
        <v>0</v>
      </c>
      <c r="P141" s="43">
        <v>0</v>
      </c>
      <c r="Q141" s="43">
        <v>0</v>
      </c>
      <c r="R141" s="254">
        <f t="shared" si="22"/>
        <v>232.98999999999998</v>
      </c>
      <c r="S141" s="302">
        <f t="shared" si="32"/>
        <v>2.5999999999999943</v>
      </c>
      <c r="T141" s="297" t="str">
        <f t="shared" si="23"/>
        <v>0230007000000</v>
      </c>
      <c r="U141" s="270">
        <f t="shared" si="24"/>
        <v>737.01</v>
      </c>
      <c r="V141" s="270"/>
      <c r="W141" s="270"/>
      <c r="X141" s="270"/>
      <c r="Y141" s="270"/>
      <c r="Z141" s="270"/>
      <c r="AA141" s="303">
        <f t="shared" si="25"/>
        <v>45.84849260038277</v>
      </c>
      <c r="AB141" s="33">
        <f t="shared" si="26"/>
        <v>42.55517915490919</v>
      </c>
      <c r="AC141" s="257">
        <f t="shared" si="27"/>
        <v>3574.6350490123718</v>
      </c>
      <c r="AD141" s="258">
        <f t="shared" si="28"/>
        <v>13.340648290840504</v>
      </c>
      <c r="AE141" s="324">
        <f t="shared" si="33"/>
        <v>743.53998218391484</v>
      </c>
      <c r="AF141" s="258"/>
      <c r="AG141" s="256">
        <f>[1]!srEnew($C$11,$AB141,$C$49)</f>
        <v>40.683415724950294</v>
      </c>
      <c r="AH141" s="259">
        <f t="shared" si="29"/>
        <v>3417.4069208958244</v>
      </c>
      <c r="AI141" s="256">
        <f t="shared" si="30"/>
        <v>13.757241100790575</v>
      </c>
      <c r="AJ141" s="324">
        <f t="shared" si="31"/>
        <v>693.53998218391484</v>
      </c>
    </row>
    <row r="142" spans="5:36">
      <c r="E142" s="319"/>
      <c r="F142" s="43">
        <v>1</v>
      </c>
      <c r="G142" s="43">
        <v>0</v>
      </c>
      <c r="H142" s="43">
        <v>3</v>
      </c>
      <c r="I142" s="43">
        <v>0</v>
      </c>
      <c r="J142" s="296">
        <v>5</v>
      </c>
      <c r="K142" s="43">
        <v>6</v>
      </c>
      <c r="L142" s="43">
        <v>0</v>
      </c>
      <c r="M142" s="43">
        <v>0</v>
      </c>
      <c r="N142" s="43">
        <v>0</v>
      </c>
      <c r="O142" s="43">
        <v>0</v>
      </c>
      <c r="P142" s="43">
        <v>0</v>
      </c>
      <c r="Q142" s="43">
        <v>0</v>
      </c>
      <c r="R142" s="254">
        <f t="shared" si="22"/>
        <v>235.04000000000002</v>
      </c>
      <c r="S142" s="302">
        <f t="shared" si="32"/>
        <v>2.0500000000000398</v>
      </c>
      <c r="T142" s="297" t="str">
        <f t="shared" si="23"/>
        <v>1030560000000</v>
      </c>
      <c r="U142" s="270">
        <f t="shared" si="24"/>
        <v>734.96</v>
      </c>
      <c r="V142" s="270"/>
      <c r="W142" s="270"/>
      <c r="X142" s="270"/>
      <c r="Y142" s="270"/>
      <c r="Z142" s="270"/>
      <c r="AA142" s="303">
        <f t="shared" si="25"/>
        <v>45.767564221603223</v>
      </c>
      <c r="AB142" s="33">
        <f t="shared" si="26"/>
        <v>42.468470177645393</v>
      </c>
      <c r="AC142" s="257">
        <f t="shared" si="27"/>
        <v>3567.3514949222131</v>
      </c>
      <c r="AD142" s="258">
        <f t="shared" si="28"/>
        <v>13.358721731094041</v>
      </c>
      <c r="AE142" s="324">
        <f t="shared" si="33"/>
        <v>741.16466952403221</v>
      </c>
      <c r="AF142" s="258"/>
      <c r="AG142" s="256">
        <f>[1]!srEnew($C$11,$AB142,$C$49)</f>
        <v>40.592397533675445</v>
      </c>
      <c r="AH142" s="259">
        <f t="shared" si="29"/>
        <v>3409.7613928287374</v>
      </c>
      <c r="AI142" s="256">
        <f t="shared" si="30"/>
        <v>13.778660842805438</v>
      </c>
      <c r="AJ142" s="324">
        <f t="shared" si="31"/>
        <v>691.16466952403221</v>
      </c>
    </row>
    <row r="143" spans="5:36">
      <c r="E143" s="319"/>
      <c r="F143" s="43">
        <v>1</v>
      </c>
      <c r="G143" s="43">
        <v>0</v>
      </c>
      <c r="H143" s="43">
        <v>3</v>
      </c>
      <c r="I143" s="43">
        <v>0</v>
      </c>
      <c r="J143" s="43">
        <v>0</v>
      </c>
      <c r="K143" s="43">
        <v>0</v>
      </c>
      <c r="L143" s="43">
        <v>7</v>
      </c>
      <c r="M143" s="43">
        <v>0</v>
      </c>
      <c r="N143" s="43">
        <v>0</v>
      </c>
      <c r="O143" s="296" t="s">
        <v>145</v>
      </c>
      <c r="P143" s="43">
        <v>0</v>
      </c>
      <c r="Q143" s="43">
        <v>0</v>
      </c>
      <c r="R143" s="254">
        <f t="shared" si="22"/>
        <v>235.86999999999998</v>
      </c>
      <c r="S143" s="302">
        <f t="shared" si="32"/>
        <v>0.82999999999995566</v>
      </c>
      <c r="T143" s="297" t="str">
        <f t="shared" si="23"/>
        <v>103000700A000</v>
      </c>
      <c r="U143" s="270">
        <f t="shared" si="24"/>
        <v>734.13</v>
      </c>
      <c r="V143" s="270"/>
      <c r="W143" s="270"/>
      <c r="X143" s="270"/>
      <c r="Y143" s="270"/>
      <c r="Z143" s="270"/>
      <c r="AA143" s="303">
        <f t="shared" si="25"/>
        <v>45.734798097511984</v>
      </c>
      <c r="AB143" s="33">
        <f t="shared" si="26"/>
        <v>42.43336361611906</v>
      </c>
      <c r="AC143" s="257">
        <f t="shared" si="27"/>
        <v>3564.4025437540008</v>
      </c>
      <c r="AD143" s="258">
        <f t="shared" si="28"/>
        <v>13.366039270318646</v>
      </c>
      <c r="AE143" s="324">
        <f t="shared" si="33"/>
        <v>740.20295756905489</v>
      </c>
      <c r="AF143" s="258"/>
      <c r="AG143" s="256">
        <f>[1]!srEnew($C$11,$AB143,$C$49)</f>
        <v>40.555546265988539</v>
      </c>
      <c r="AH143" s="259">
        <f t="shared" si="29"/>
        <v>3406.6658863430375</v>
      </c>
      <c r="AI143" s="256">
        <f t="shared" si="30"/>
        <v>13.787333226157802</v>
      </c>
      <c r="AJ143" s="324">
        <f t="shared" si="31"/>
        <v>690.20295756905489</v>
      </c>
    </row>
    <row r="144" spans="5:36">
      <c r="E144" s="319"/>
      <c r="F144" s="43">
        <v>0</v>
      </c>
      <c r="G144" s="43">
        <v>2</v>
      </c>
      <c r="H144" s="43">
        <v>3</v>
      </c>
      <c r="I144" s="43">
        <v>0</v>
      </c>
      <c r="J144" s="296">
        <v>5</v>
      </c>
      <c r="K144" s="43">
        <v>6</v>
      </c>
      <c r="L144" s="43">
        <v>0</v>
      </c>
      <c r="M144" s="43">
        <v>0</v>
      </c>
      <c r="N144" s="43">
        <v>0</v>
      </c>
      <c r="O144" s="43">
        <v>0</v>
      </c>
      <c r="P144" s="43">
        <v>0</v>
      </c>
      <c r="Q144" s="43">
        <v>0</v>
      </c>
      <c r="R144" s="254">
        <f t="shared" si="22"/>
        <v>237.64</v>
      </c>
      <c r="S144" s="302">
        <f t="shared" si="32"/>
        <v>1.7700000000000102</v>
      </c>
      <c r="T144" s="297" t="str">
        <f t="shared" si="23"/>
        <v>0230560000000</v>
      </c>
      <c r="U144" s="270">
        <f t="shared" si="24"/>
        <v>732.36</v>
      </c>
      <c r="V144" s="270"/>
      <c r="W144" s="270"/>
      <c r="X144" s="270"/>
      <c r="Y144" s="270"/>
      <c r="Z144" s="270"/>
      <c r="AA144" s="303">
        <f t="shared" si="25"/>
        <v>45.664923350955981</v>
      </c>
      <c r="AB144" s="33">
        <f t="shared" si="26"/>
        <v>42.35849781623763</v>
      </c>
      <c r="AC144" s="257">
        <f t="shared" si="27"/>
        <v>3558.1138165639609</v>
      </c>
      <c r="AD144" s="258">
        <f t="shared" si="28"/>
        <v>13.381644143122921</v>
      </c>
      <c r="AE144" s="324">
        <f t="shared" si="33"/>
        <v>738.152077857839</v>
      </c>
      <c r="AF144" s="258"/>
      <c r="AG144" s="256">
        <f>[1]!srEnew($C$11,$AB144,$C$49)</f>
        <v>40.476959827668303</v>
      </c>
      <c r="AH144" s="259">
        <f t="shared" si="29"/>
        <v>3400.0646255241372</v>
      </c>
      <c r="AI144" s="256">
        <f t="shared" si="30"/>
        <v>13.805827344873075</v>
      </c>
      <c r="AJ144" s="324">
        <f t="shared" si="31"/>
        <v>688.15207785783912</v>
      </c>
    </row>
    <row r="145" spans="5:36">
      <c r="E145" s="319"/>
      <c r="F145" s="43">
        <v>0</v>
      </c>
      <c r="G145" s="43">
        <v>2</v>
      </c>
      <c r="H145" s="43">
        <v>3</v>
      </c>
      <c r="I145" s="43">
        <v>0</v>
      </c>
      <c r="J145" s="43">
        <v>0</v>
      </c>
      <c r="K145" s="43">
        <v>0</v>
      </c>
      <c r="L145" s="43">
        <v>7</v>
      </c>
      <c r="M145" s="43">
        <v>0</v>
      </c>
      <c r="N145" s="43">
        <v>0</v>
      </c>
      <c r="O145" s="296" t="s">
        <v>145</v>
      </c>
      <c r="P145" s="43">
        <v>0</v>
      </c>
      <c r="Q145" s="43">
        <v>0</v>
      </c>
      <c r="R145" s="254">
        <f t="shared" si="22"/>
        <v>238.46999999999997</v>
      </c>
      <c r="S145" s="302">
        <f t="shared" si="32"/>
        <v>0.82999999999998408</v>
      </c>
      <c r="T145" s="297" t="str">
        <f t="shared" si="23"/>
        <v>023000700A000</v>
      </c>
      <c r="U145" s="270">
        <f t="shared" si="24"/>
        <v>731.53</v>
      </c>
      <c r="V145" s="270"/>
      <c r="W145" s="270"/>
      <c r="X145" s="270"/>
      <c r="Y145" s="270"/>
      <c r="Z145" s="270"/>
      <c r="AA145" s="303">
        <f t="shared" si="25"/>
        <v>45.632157226864749</v>
      </c>
      <c r="AB145" s="33">
        <f t="shared" si="26"/>
        <v>42.323391254711311</v>
      </c>
      <c r="AC145" s="257">
        <f t="shared" si="27"/>
        <v>3555.16486539575</v>
      </c>
      <c r="AD145" s="258">
        <f t="shared" si="28"/>
        <v>13.388961682347524</v>
      </c>
      <c r="AE145" s="324">
        <f t="shared" si="33"/>
        <v>737.19036590286214</v>
      </c>
      <c r="AF145" s="258"/>
      <c r="AG145" s="256">
        <f>[1]!srEnew($C$11,$AB145,$C$49)</f>
        <v>40.440108559981411</v>
      </c>
      <c r="AH145" s="259">
        <f t="shared" si="29"/>
        <v>3396.9691190384383</v>
      </c>
      <c r="AI145" s="256">
        <f t="shared" si="30"/>
        <v>13.814499728225435</v>
      </c>
      <c r="AJ145" s="324">
        <f t="shared" si="31"/>
        <v>687.19036590286214</v>
      </c>
    </row>
    <row r="146" spans="5:36">
      <c r="E146" s="319"/>
      <c r="F146" s="43">
        <v>1</v>
      </c>
      <c r="G146" s="43">
        <v>0</v>
      </c>
      <c r="H146" s="43">
        <v>3</v>
      </c>
      <c r="I146" s="43">
        <v>0</v>
      </c>
      <c r="J146" s="296">
        <v>5</v>
      </c>
      <c r="K146" s="43">
        <v>6</v>
      </c>
      <c r="L146" s="43">
        <v>0</v>
      </c>
      <c r="M146" s="43">
        <v>0</v>
      </c>
      <c r="N146" s="43">
        <v>0</v>
      </c>
      <c r="O146" s="296" t="s">
        <v>145</v>
      </c>
      <c r="P146" s="43">
        <v>0</v>
      </c>
      <c r="Q146" s="43">
        <v>0</v>
      </c>
      <c r="R146" s="254">
        <f t="shared" si="22"/>
        <v>240.52</v>
      </c>
      <c r="S146" s="302">
        <f t="shared" si="32"/>
        <v>2.0500000000000398</v>
      </c>
      <c r="T146" s="297" t="str">
        <f t="shared" si="23"/>
        <v>103056000A000</v>
      </c>
      <c r="U146" s="270">
        <f t="shared" si="24"/>
        <v>729.48</v>
      </c>
      <c r="V146" s="270"/>
      <c r="W146" s="270"/>
      <c r="X146" s="270"/>
      <c r="Y146" s="270"/>
      <c r="Z146" s="270"/>
      <c r="AA146" s="303">
        <f t="shared" si="25"/>
        <v>45.551228848085195</v>
      </c>
      <c r="AB146" s="33">
        <f t="shared" si="26"/>
        <v>42.2366822774475</v>
      </c>
      <c r="AC146" s="257">
        <f t="shared" si="27"/>
        <v>3547.8813113055899</v>
      </c>
      <c r="AD146" s="258">
        <f t="shared" si="28"/>
        <v>13.407035122601064</v>
      </c>
      <c r="AE146" s="324">
        <f t="shared" si="33"/>
        <v>734.81505324297905</v>
      </c>
      <c r="AF146" s="258"/>
      <c r="AG146" s="256">
        <f>[1]!srEnew($C$11,$AB146,$C$49)</f>
        <v>40.349090368706548</v>
      </c>
      <c r="AH146" s="259">
        <f t="shared" si="29"/>
        <v>3389.3235909713499</v>
      </c>
      <c r="AI146" s="256">
        <f t="shared" si="30"/>
        <v>13.835919470240302</v>
      </c>
      <c r="AJ146" s="324">
        <f t="shared" si="31"/>
        <v>684.81505324297905</v>
      </c>
    </row>
    <row r="147" spans="5:36">
      <c r="E147" s="319"/>
      <c r="F147" s="43">
        <v>0</v>
      </c>
      <c r="G147" s="43">
        <v>2</v>
      </c>
      <c r="H147" s="43">
        <v>3</v>
      </c>
      <c r="I147" s="43">
        <v>0</v>
      </c>
      <c r="J147" s="296">
        <v>5</v>
      </c>
      <c r="K147" s="43">
        <v>6</v>
      </c>
      <c r="L147" s="43">
        <v>0</v>
      </c>
      <c r="M147" s="43">
        <v>0</v>
      </c>
      <c r="N147" s="43">
        <v>0</v>
      </c>
      <c r="O147" s="296" t="s">
        <v>145</v>
      </c>
      <c r="P147" s="43">
        <v>0</v>
      </c>
      <c r="Q147" s="43">
        <v>0</v>
      </c>
      <c r="R147" s="254">
        <f t="shared" si="22"/>
        <v>243.11999999999998</v>
      </c>
      <c r="S147" s="302">
        <f t="shared" si="32"/>
        <v>2.5999999999999659</v>
      </c>
      <c r="T147" s="297" t="str">
        <f t="shared" si="23"/>
        <v>023056000A000</v>
      </c>
      <c r="U147" s="270">
        <f t="shared" si="24"/>
        <v>726.88</v>
      </c>
      <c r="V147" s="270"/>
      <c r="W147" s="270"/>
      <c r="X147" s="270"/>
      <c r="Y147" s="270"/>
      <c r="Z147" s="270"/>
      <c r="AA147" s="303">
        <f t="shared" si="25"/>
        <v>45.44858797743796</v>
      </c>
      <c r="AB147" s="33">
        <f t="shared" si="26"/>
        <v>42.126709916039751</v>
      </c>
      <c r="AC147" s="257">
        <f t="shared" si="27"/>
        <v>3538.643632947339</v>
      </c>
      <c r="AD147" s="258">
        <f t="shared" si="28"/>
        <v>13.42995753462994</v>
      </c>
      <c r="AE147" s="324">
        <f t="shared" si="33"/>
        <v>731.8024615767863</v>
      </c>
      <c r="AF147" s="258"/>
      <c r="AG147" s="256">
        <f>[1]!srEnew($C$11,$AB147,$C$49)</f>
        <v>40.23365266269942</v>
      </c>
      <c r="AH147" s="259">
        <f t="shared" si="29"/>
        <v>3379.6268236667511</v>
      </c>
      <c r="AI147" s="256">
        <f t="shared" si="30"/>
        <v>13.863085972307935</v>
      </c>
      <c r="AJ147" s="324">
        <f t="shared" si="31"/>
        <v>681.8024615767863</v>
      </c>
    </row>
    <row r="148" spans="5:36">
      <c r="E148" s="319"/>
      <c r="F148" s="43">
        <v>1</v>
      </c>
      <c r="G148" s="43">
        <v>2</v>
      </c>
      <c r="H148" s="43">
        <v>3</v>
      </c>
      <c r="I148" s="43">
        <v>0</v>
      </c>
      <c r="J148" s="43">
        <v>0</v>
      </c>
      <c r="K148" s="43">
        <v>0</v>
      </c>
      <c r="L148" s="43">
        <v>7</v>
      </c>
      <c r="M148" s="43">
        <v>0</v>
      </c>
      <c r="N148" s="43">
        <v>0</v>
      </c>
      <c r="O148" s="43">
        <v>0</v>
      </c>
      <c r="P148" s="43">
        <v>0</v>
      </c>
      <c r="Q148" s="43">
        <v>0</v>
      </c>
      <c r="R148" s="254">
        <f t="shared" si="22"/>
        <v>243.19</v>
      </c>
      <c r="S148" s="302">
        <f t="shared" si="32"/>
        <v>7.00000000000216E-2</v>
      </c>
      <c r="T148" s="297" t="str">
        <f t="shared" si="23"/>
        <v>1230007000000</v>
      </c>
      <c r="U148" s="270">
        <f t="shared" si="24"/>
        <v>726.81</v>
      </c>
      <c r="V148" s="270"/>
      <c r="W148" s="270"/>
      <c r="X148" s="270"/>
      <c r="Y148" s="270"/>
      <c r="Z148" s="270"/>
      <c r="AA148" s="303">
        <f t="shared" si="25"/>
        <v>45.445824569382069</v>
      </c>
      <c r="AB148" s="33">
        <f t="shared" si="26"/>
        <v>42.123749121694154</v>
      </c>
      <c r="AC148" s="257">
        <f t="shared" si="27"/>
        <v>3538.3949262223091</v>
      </c>
      <c r="AD148" s="258">
        <f t="shared" si="28"/>
        <v>13.430574676492258</v>
      </c>
      <c r="AE148" s="324">
        <f t="shared" si="33"/>
        <v>731.72135333961944</v>
      </c>
      <c r="AF148" s="258"/>
      <c r="AG148" s="256">
        <f>[1]!srEnew($C$11,$AB148,$C$49)</f>
        <v>40.230544724460763</v>
      </c>
      <c r="AH148" s="259">
        <f t="shared" si="29"/>
        <v>3379.3657568547042</v>
      </c>
      <c r="AI148" s="256">
        <f t="shared" si="30"/>
        <v>13.863817378132833</v>
      </c>
      <c r="AJ148" s="324">
        <f t="shared" si="31"/>
        <v>681.72135333961955</v>
      </c>
    </row>
    <row r="149" spans="5:36">
      <c r="E149" s="319"/>
      <c r="F149" s="268">
        <v>0</v>
      </c>
      <c r="G149" s="268">
        <v>0</v>
      </c>
      <c r="H149" s="269">
        <v>0</v>
      </c>
      <c r="I149" s="312">
        <v>4</v>
      </c>
      <c r="J149" s="296">
        <v>0</v>
      </c>
      <c r="K149" s="296">
        <v>0</v>
      </c>
      <c r="L149" s="43">
        <v>7</v>
      </c>
      <c r="M149" s="296">
        <v>0</v>
      </c>
      <c r="N149" s="296">
        <v>0</v>
      </c>
      <c r="O149" s="296">
        <v>0</v>
      </c>
      <c r="P149" s="296">
        <v>0</v>
      </c>
      <c r="Q149" s="296">
        <v>0</v>
      </c>
      <c r="R149" s="254">
        <f t="shared" si="22"/>
        <v>244.98</v>
      </c>
      <c r="S149" s="302">
        <f t="shared" si="32"/>
        <v>1.789999999999992</v>
      </c>
      <c r="T149" s="297" t="str">
        <f t="shared" si="23"/>
        <v>0004007000000</v>
      </c>
      <c r="U149" s="270">
        <f t="shared" si="24"/>
        <v>725.02</v>
      </c>
      <c r="V149" s="270"/>
      <c r="W149" s="270"/>
      <c r="X149" s="270"/>
      <c r="Y149" s="270"/>
      <c r="Z149" s="270"/>
      <c r="AA149" s="303">
        <f t="shared" si="25"/>
        <v>45.375160277667241</v>
      </c>
      <c r="AB149" s="33">
        <f t="shared" si="26"/>
        <v>42.048037380571124</v>
      </c>
      <c r="AC149" s="257">
        <f t="shared" si="27"/>
        <v>3532.0351399679744</v>
      </c>
      <c r="AD149" s="258">
        <f t="shared" si="28"/>
        <v>13.446355875542908</v>
      </c>
      <c r="AE149" s="324">
        <f t="shared" si="33"/>
        <v>729.64729984635585</v>
      </c>
      <c r="AF149" s="258"/>
      <c r="AG149" s="256">
        <f>[1]!srEnew($C$11,$AB149,$C$49)</f>
        <v>40.151070303786618</v>
      </c>
      <c r="AH149" s="259">
        <f t="shared" si="29"/>
        <v>3372.6899055180761</v>
      </c>
      <c r="AI149" s="256">
        <f t="shared" si="30"/>
        <v>13.882520469940937</v>
      </c>
      <c r="AJ149" s="324">
        <f t="shared" si="31"/>
        <v>679.64729984635585</v>
      </c>
    </row>
    <row r="150" spans="5:36">
      <c r="E150" s="319"/>
      <c r="F150" s="43">
        <v>1</v>
      </c>
      <c r="G150" s="43">
        <v>2</v>
      </c>
      <c r="H150" s="43">
        <v>3</v>
      </c>
      <c r="I150" s="43">
        <v>0</v>
      </c>
      <c r="J150" s="296">
        <v>5</v>
      </c>
      <c r="K150" s="43">
        <v>6</v>
      </c>
      <c r="L150" s="43">
        <v>0</v>
      </c>
      <c r="M150" s="43">
        <v>0</v>
      </c>
      <c r="N150" s="43">
        <v>0</v>
      </c>
      <c r="O150" s="43">
        <v>0</v>
      </c>
      <c r="P150" s="43">
        <v>0</v>
      </c>
      <c r="Q150" s="43">
        <v>0</v>
      </c>
      <c r="R150" s="254">
        <f t="shared" si="22"/>
        <v>247.83999999999997</v>
      </c>
      <c r="S150" s="302">
        <f t="shared" si="32"/>
        <v>2.8599999999999852</v>
      </c>
      <c r="T150" s="297" t="str">
        <f t="shared" si="23"/>
        <v>1230560000000</v>
      </c>
      <c r="U150" s="270">
        <f t="shared" si="24"/>
        <v>722.16000000000008</v>
      </c>
      <c r="V150" s="270"/>
      <c r="W150" s="270"/>
      <c r="X150" s="270"/>
      <c r="Y150" s="270"/>
      <c r="Z150" s="270"/>
      <c r="AA150" s="303">
        <f t="shared" si="25"/>
        <v>45.262255319955287</v>
      </c>
      <c r="AB150" s="33">
        <f t="shared" si="26"/>
        <v>41.927067783022601</v>
      </c>
      <c r="AC150" s="257">
        <f t="shared" si="27"/>
        <v>3521.8736937738986</v>
      </c>
      <c r="AD150" s="258">
        <f t="shared" si="28"/>
        <v>13.471570528774674</v>
      </c>
      <c r="AE150" s="324">
        <f t="shared" si="33"/>
        <v>726.33344901354383</v>
      </c>
      <c r="AF150" s="258"/>
      <c r="AG150" s="256">
        <f>[1]!srEnew($C$11,$AB150,$C$49)</f>
        <v>40.02408882717878</v>
      </c>
      <c r="AH150" s="259">
        <f t="shared" si="29"/>
        <v>3362.0234614830174</v>
      </c>
      <c r="AI150" s="256">
        <f t="shared" si="30"/>
        <v>13.912403622215333</v>
      </c>
      <c r="AJ150" s="324">
        <f t="shared" si="31"/>
        <v>676.33344901354394</v>
      </c>
    </row>
    <row r="151" spans="5:36">
      <c r="E151" s="319"/>
      <c r="F151" s="43">
        <v>1</v>
      </c>
      <c r="G151" s="43">
        <v>2</v>
      </c>
      <c r="H151" s="43">
        <v>3</v>
      </c>
      <c r="I151" s="43">
        <v>0</v>
      </c>
      <c r="J151" s="43">
        <v>0</v>
      </c>
      <c r="K151" s="43">
        <v>0</v>
      </c>
      <c r="L151" s="43">
        <v>7</v>
      </c>
      <c r="M151" s="43">
        <v>0</v>
      </c>
      <c r="N151" s="43">
        <v>0</v>
      </c>
      <c r="O151" s="296" t="s">
        <v>330</v>
      </c>
      <c r="P151" s="43">
        <v>0</v>
      </c>
      <c r="Q151" s="43">
        <v>0</v>
      </c>
      <c r="R151" s="254">
        <f t="shared" ref="R151:R214" si="34">[2]!e5aEDthkI(ThEDtbl,F151:Q151)</f>
        <v>248.67</v>
      </c>
      <c r="S151" s="302">
        <f t="shared" si="32"/>
        <v>0.83000000000001251</v>
      </c>
      <c r="T151" s="297" t="str">
        <f t="shared" ref="T151:T214" si="35">[2]!e5aEDflgI2S(F151:Q151)</f>
        <v>123000700A000</v>
      </c>
      <c r="U151" s="270">
        <f t="shared" ref="U151:U214" si="36">$C$43-$R151</f>
        <v>721.33</v>
      </c>
      <c r="V151" s="270"/>
      <c r="W151" s="270"/>
      <c r="X151" s="270"/>
      <c r="Y151" s="270"/>
      <c r="Z151" s="270"/>
      <c r="AA151" s="303">
        <f t="shared" ref="AA151:AA214" si="37">[1]!srRng2E($C$12,U151)</f>
        <v>45.229489195864048</v>
      </c>
      <c r="AB151" s="33">
        <f t="shared" ref="AB151:AB214" si="38">[1]!srEnewGas($C$13,AA151,$C$35,$C$39*100,$C$38)</f>
        <v>41.891961221496267</v>
      </c>
      <c r="AC151" s="257">
        <f t="shared" ref="AC151:AC214" si="39">AB151*$C$7</f>
        <v>3518.9247426056863</v>
      </c>
      <c r="AD151" s="258">
        <f t="shared" ref="AD151:AD214" si="40">[1]!srE2LETt($C$11,AB151,0)</f>
        <v>13.478888067999279</v>
      </c>
      <c r="AE151" s="324">
        <f t="shared" si="33"/>
        <v>725.37173705856651</v>
      </c>
      <c r="AF151" s="258"/>
      <c r="AG151" s="256">
        <f>[1]!srEnew($C$11,$AB151,$C$49)</f>
        <v>39.987237559491867</v>
      </c>
      <c r="AH151" s="259">
        <f t="shared" ref="AH151:AH214" si="41">AG151*$C$7</f>
        <v>3358.9279549973166</v>
      </c>
      <c r="AI151" s="256">
        <f t="shared" ref="AI151:AI214" si="42">[1]!srE2LETt($C$11,AG151,0)</f>
        <v>13.921076005567697</v>
      </c>
      <c r="AJ151" s="324">
        <f t="shared" si="31"/>
        <v>675.3717370585664</v>
      </c>
    </row>
    <row r="152" spans="5:36">
      <c r="E152" s="319"/>
      <c r="F152" s="268">
        <v>0</v>
      </c>
      <c r="G152" s="268">
        <v>0</v>
      </c>
      <c r="H152" s="269">
        <v>0</v>
      </c>
      <c r="I152" s="312">
        <v>4</v>
      </c>
      <c r="J152" s="296">
        <v>5</v>
      </c>
      <c r="K152" s="43">
        <v>6</v>
      </c>
      <c r="L152" s="296">
        <v>0</v>
      </c>
      <c r="M152" s="296">
        <v>0</v>
      </c>
      <c r="N152" s="296">
        <v>0</v>
      </c>
      <c r="O152" s="296">
        <v>0</v>
      </c>
      <c r="P152" s="296">
        <v>0</v>
      </c>
      <c r="Q152" s="296">
        <v>0</v>
      </c>
      <c r="R152" s="254">
        <f t="shared" si="34"/>
        <v>249.63</v>
      </c>
      <c r="S152" s="302">
        <f t="shared" si="32"/>
        <v>0.96000000000000796</v>
      </c>
      <c r="T152" s="297" t="str">
        <f t="shared" si="35"/>
        <v>0004560000000</v>
      </c>
      <c r="U152" s="270">
        <f t="shared" si="36"/>
        <v>720.37</v>
      </c>
      <c r="V152" s="270"/>
      <c r="W152" s="270"/>
      <c r="X152" s="270"/>
      <c r="Y152" s="270"/>
      <c r="Z152" s="270"/>
      <c r="AA152" s="303">
        <f t="shared" si="37"/>
        <v>45.191591028240452</v>
      </c>
      <c r="AB152" s="33">
        <f t="shared" si="38"/>
        <v>41.851356041899564</v>
      </c>
      <c r="AC152" s="257">
        <f t="shared" si="39"/>
        <v>3515.5139075195634</v>
      </c>
      <c r="AD152" s="258">
        <f t="shared" si="40"/>
        <v>13.487351727825326</v>
      </c>
      <c r="AE152" s="324">
        <f t="shared" si="33"/>
        <v>724.25939552028012</v>
      </c>
      <c r="AF152" s="258"/>
      <c r="AG152" s="256">
        <f>[1]!srEnew($C$11,$AB152,$C$49)</f>
        <v>39.944614406504627</v>
      </c>
      <c r="AH152" s="259">
        <f t="shared" si="41"/>
        <v>3355.3476101463884</v>
      </c>
      <c r="AI152" s="256">
        <f t="shared" si="42"/>
        <v>13.931106714023437</v>
      </c>
      <c r="AJ152" s="324">
        <f t="shared" ref="AJ152:AJ215" si="43">[1]!srE2Rng($C$11,AG152)</f>
        <v>674.25939552028012</v>
      </c>
    </row>
    <row r="153" spans="5:36">
      <c r="E153" s="319"/>
      <c r="F153" s="268">
        <v>0</v>
      </c>
      <c r="G153" s="268">
        <v>0</v>
      </c>
      <c r="H153" s="269">
        <v>0</v>
      </c>
      <c r="I153" s="312">
        <v>4</v>
      </c>
      <c r="J153" s="296">
        <v>0</v>
      </c>
      <c r="K153" s="296">
        <v>0</v>
      </c>
      <c r="L153" s="43">
        <v>7</v>
      </c>
      <c r="M153" s="296">
        <v>0</v>
      </c>
      <c r="N153" s="296">
        <v>0</v>
      </c>
      <c r="O153" s="296" t="s">
        <v>145</v>
      </c>
      <c r="P153" s="296">
        <v>0</v>
      </c>
      <c r="Q153" s="296">
        <v>0</v>
      </c>
      <c r="R153" s="254">
        <f t="shared" si="34"/>
        <v>250.45999999999998</v>
      </c>
      <c r="S153" s="302">
        <f t="shared" si="32"/>
        <v>0.82999999999998408</v>
      </c>
      <c r="T153" s="297" t="str">
        <f t="shared" si="35"/>
        <v>000400700A000</v>
      </c>
      <c r="U153" s="270">
        <f t="shared" si="36"/>
        <v>719.54</v>
      </c>
      <c r="V153" s="270"/>
      <c r="W153" s="270"/>
      <c r="X153" s="270"/>
      <c r="Y153" s="270"/>
      <c r="Z153" s="270"/>
      <c r="AA153" s="303">
        <f t="shared" si="37"/>
        <v>45.15882490414922</v>
      </c>
      <c r="AB153" s="33">
        <f t="shared" si="38"/>
        <v>41.816249480373244</v>
      </c>
      <c r="AC153" s="257">
        <f t="shared" si="39"/>
        <v>3512.5649563513525</v>
      </c>
      <c r="AD153" s="258">
        <f t="shared" si="40"/>
        <v>13.494669267049927</v>
      </c>
      <c r="AE153" s="324">
        <f t="shared" si="33"/>
        <v>723.29768356530315</v>
      </c>
      <c r="AF153" s="258"/>
      <c r="AG153" s="256">
        <f>[1]!srEnew($C$11,$AB153,$C$49)</f>
        <v>39.907763138817735</v>
      </c>
      <c r="AH153" s="259">
        <f t="shared" si="41"/>
        <v>3352.25210366069</v>
      </c>
      <c r="AI153" s="256">
        <f t="shared" si="42"/>
        <v>13.939779097375798</v>
      </c>
      <c r="AJ153" s="324">
        <f t="shared" si="43"/>
        <v>673.29768356530315</v>
      </c>
    </row>
    <row r="154" spans="5:36">
      <c r="E154" s="319"/>
      <c r="F154" s="43">
        <v>1</v>
      </c>
      <c r="G154" s="43">
        <v>2</v>
      </c>
      <c r="H154" s="43">
        <v>3</v>
      </c>
      <c r="I154" s="43">
        <v>0</v>
      </c>
      <c r="J154" s="296">
        <v>5</v>
      </c>
      <c r="K154" s="43">
        <v>6</v>
      </c>
      <c r="L154" s="43">
        <v>0</v>
      </c>
      <c r="M154" s="43">
        <v>0</v>
      </c>
      <c r="N154" s="43">
        <v>0</v>
      </c>
      <c r="O154" s="296" t="s">
        <v>145</v>
      </c>
      <c r="P154" s="43">
        <v>0</v>
      </c>
      <c r="Q154" s="43">
        <v>0</v>
      </c>
      <c r="R154" s="254">
        <f t="shared" si="34"/>
        <v>253.31999999999996</v>
      </c>
      <c r="S154" s="302">
        <f t="shared" ref="S154:S217" si="44">R154-R153</f>
        <v>2.8599999999999852</v>
      </c>
      <c r="T154" s="297" t="str">
        <f t="shared" si="35"/>
        <v>123056000A000</v>
      </c>
      <c r="U154" s="270">
        <f t="shared" si="36"/>
        <v>716.68000000000006</v>
      </c>
      <c r="V154" s="270"/>
      <c r="W154" s="270"/>
      <c r="X154" s="270"/>
      <c r="Y154" s="270"/>
      <c r="Z154" s="270"/>
      <c r="AA154" s="303">
        <f t="shared" si="37"/>
        <v>45.045919946437259</v>
      </c>
      <c r="AB154" s="33">
        <f t="shared" si="38"/>
        <v>41.695279882824707</v>
      </c>
      <c r="AC154" s="257">
        <f t="shared" si="39"/>
        <v>3502.4035101572754</v>
      </c>
      <c r="AD154" s="258">
        <f t="shared" si="40"/>
        <v>13.519883920281696</v>
      </c>
      <c r="AE154" s="324">
        <f t="shared" si="33"/>
        <v>719.98383273249078</v>
      </c>
      <c r="AF154" s="258"/>
      <c r="AG154" s="256">
        <f>[1]!srEnew($C$11,$AB154,$C$49)</f>
        <v>39.780781662209883</v>
      </c>
      <c r="AH154" s="259">
        <f t="shared" si="41"/>
        <v>3341.5856596256303</v>
      </c>
      <c r="AI154" s="256">
        <f t="shared" si="42"/>
        <v>13.969662249650197</v>
      </c>
      <c r="AJ154" s="324">
        <f t="shared" si="43"/>
        <v>669.98383273249078</v>
      </c>
    </row>
    <row r="155" spans="5:36">
      <c r="E155" s="319"/>
      <c r="F155" s="268">
        <v>0</v>
      </c>
      <c r="G155" s="268">
        <v>0</v>
      </c>
      <c r="H155" s="269">
        <v>0</v>
      </c>
      <c r="I155" s="312">
        <v>4</v>
      </c>
      <c r="J155" s="296">
        <v>5</v>
      </c>
      <c r="K155" s="43">
        <v>6</v>
      </c>
      <c r="L155" s="296">
        <v>0</v>
      </c>
      <c r="M155" s="296">
        <v>0</v>
      </c>
      <c r="N155" s="296">
        <v>0</v>
      </c>
      <c r="O155" s="296" t="s">
        <v>145</v>
      </c>
      <c r="P155" s="296">
        <v>0</v>
      </c>
      <c r="Q155" s="296">
        <v>0</v>
      </c>
      <c r="R155" s="254">
        <f t="shared" si="34"/>
        <v>255.10999999999999</v>
      </c>
      <c r="S155" s="302">
        <f t="shared" si="44"/>
        <v>1.7900000000000205</v>
      </c>
      <c r="T155" s="297" t="str">
        <f t="shared" si="35"/>
        <v>000456000A000</v>
      </c>
      <c r="U155" s="270">
        <f t="shared" si="36"/>
        <v>714.89</v>
      </c>
      <c r="V155" s="270"/>
      <c r="W155" s="270"/>
      <c r="X155" s="270"/>
      <c r="Y155" s="270"/>
      <c r="Z155" s="270"/>
      <c r="AA155" s="303">
        <f t="shared" si="37"/>
        <v>44.975255654722432</v>
      </c>
      <c r="AB155" s="33">
        <f t="shared" si="38"/>
        <v>41.619568141701684</v>
      </c>
      <c r="AC155" s="257">
        <f t="shared" si="39"/>
        <v>3496.0437239029416</v>
      </c>
      <c r="AD155" s="258">
        <f t="shared" si="40"/>
        <v>13.536931918938622</v>
      </c>
      <c r="AE155" s="324">
        <f t="shared" si="33"/>
        <v>717.97086414216596</v>
      </c>
      <c r="AF155" s="258"/>
      <c r="AG155" s="256">
        <f>[1]!srEnew($C$11,$AB155,$C$49)</f>
        <v>39.703647917554349</v>
      </c>
      <c r="AH155" s="259">
        <f t="shared" si="41"/>
        <v>3335.1064250745653</v>
      </c>
      <c r="AI155" s="256">
        <f t="shared" si="42"/>
        <v>13.987814499085397</v>
      </c>
      <c r="AJ155" s="324">
        <f t="shared" si="43"/>
        <v>667.97086414216596</v>
      </c>
    </row>
    <row r="156" spans="5:36">
      <c r="E156" s="319"/>
      <c r="F156" s="43">
        <v>1</v>
      </c>
      <c r="G156" s="43">
        <v>0</v>
      </c>
      <c r="H156" s="43">
        <v>0</v>
      </c>
      <c r="I156" s="296">
        <v>4</v>
      </c>
      <c r="J156" s="43">
        <v>0</v>
      </c>
      <c r="K156" s="43">
        <v>0</v>
      </c>
      <c r="L156" s="43">
        <v>7</v>
      </c>
      <c r="M156" s="43">
        <v>0</v>
      </c>
      <c r="N156" s="43">
        <v>0</v>
      </c>
      <c r="O156" s="43">
        <v>0</v>
      </c>
      <c r="P156" s="43">
        <v>0</v>
      </c>
      <c r="Q156" s="43">
        <v>0</v>
      </c>
      <c r="R156" s="254">
        <f t="shared" si="34"/>
        <v>255.18</v>
      </c>
      <c r="S156" s="302">
        <f t="shared" si="44"/>
        <v>7.00000000000216E-2</v>
      </c>
      <c r="T156" s="297" t="str">
        <f t="shared" si="35"/>
        <v>1004007000000</v>
      </c>
      <c r="U156" s="270">
        <f t="shared" si="36"/>
        <v>714.81999999999994</v>
      </c>
      <c r="V156" s="270"/>
      <c r="W156" s="270"/>
      <c r="X156" s="270"/>
      <c r="Y156" s="270"/>
      <c r="Z156" s="270"/>
      <c r="AA156" s="303">
        <f t="shared" si="37"/>
        <v>44.97249224666654</v>
      </c>
      <c r="AB156" s="33">
        <f t="shared" si="38"/>
        <v>41.616607347356087</v>
      </c>
      <c r="AC156" s="257">
        <f t="shared" si="39"/>
        <v>3495.7950171779112</v>
      </c>
      <c r="AD156" s="258">
        <f t="shared" si="40"/>
        <v>13.537628696694295</v>
      </c>
      <c r="AE156" s="324">
        <f t="shared" si="33"/>
        <v>717.89359593683355</v>
      </c>
      <c r="AF156" s="258"/>
      <c r="AG156" s="256">
        <f>[1]!srEnew($C$11,$AB156,$C$49)</f>
        <v>39.700687123208752</v>
      </c>
      <c r="AH156" s="259">
        <f t="shared" si="41"/>
        <v>3334.8577183495354</v>
      </c>
      <c r="AI156" s="256">
        <f t="shared" si="42"/>
        <v>13.98851127684107</v>
      </c>
      <c r="AJ156" s="324">
        <f t="shared" si="43"/>
        <v>667.89359593683366</v>
      </c>
    </row>
    <row r="157" spans="5:36">
      <c r="E157" s="319"/>
      <c r="F157" s="43">
        <v>0</v>
      </c>
      <c r="G157" s="43">
        <v>2</v>
      </c>
      <c r="H157" s="43">
        <v>0</v>
      </c>
      <c r="I157" s="296">
        <v>4</v>
      </c>
      <c r="J157" s="43">
        <v>0</v>
      </c>
      <c r="K157" s="43">
        <v>0</v>
      </c>
      <c r="L157" s="43">
        <v>7</v>
      </c>
      <c r="M157" s="43">
        <v>0</v>
      </c>
      <c r="N157" s="43">
        <v>0</v>
      </c>
      <c r="O157" s="43">
        <v>0</v>
      </c>
      <c r="P157" s="43">
        <v>0</v>
      </c>
      <c r="Q157" s="43">
        <v>0</v>
      </c>
      <c r="R157" s="254">
        <f t="shared" si="34"/>
        <v>257.77999999999997</v>
      </c>
      <c r="S157" s="302">
        <f t="shared" si="44"/>
        <v>2.5999999999999659</v>
      </c>
      <c r="T157" s="297" t="str">
        <f t="shared" si="35"/>
        <v>0204007000000</v>
      </c>
      <c r="U157" s="270">
        <f t="shared" si="36"/>
        <v>712.22</v>
      </c>
      <c r="V157" s="270"/>
      <c r="W157" s="270"/>
      <c r="X157" s="270"/>
      <c r="Y157" s="270"/>
      <c r="Z157" s="270"/>
      <c r="AA157" s="303">
        <f t="shared" si="37"/>
        <v>44.869851376019305</v>
      </c>
      <c r="AB157" s="33">
        <f t="shared" si="38"/>
        <v>41.506634985948331</v>
      </c>
      <c r="AC157" s="257">
        <f t="shared" si="39"/>
        <v>3486.5573388196599</v>
      </c>
      <c r="AD157" s="258">
        <f t="shared" si="40"/>
        <v>13.563509013333485</v>
      </c>
      <c r="AE157" s="324">
        <f t="shared" si="33"/>
        <v>715.02363402449203</v>
      </c>
      <c r="AF157" s="258"/>
      <c r="AG157" s="256">
        <f>[1]!srEnew($C$11,$AB157,$C$49)</f>
        <v>39.590714761800996</v>
      </c>
      <c r="AH157" s="259">
        <f t="shared" si="41"/>
        <v>3325.6200399912836</v>
      </c>
      <c r="AI157" s="256">
        <f t="shared" si="42"/>
        <v>14.01439159348026</v>
      </c>
      <c r="AJ157" s="324">
        <f t="shared" si="43"/>
        <v>665.02363402449203</v>
      </c>
    </row>
    <row r="158" spans="5:36">
      <c r="E158" s="319"/>
      <c r="F158" s="43">
        <v>1</v>
      </c>
      <c r="G158" s="43">
        <v>0</v>
      </c>
      <c r="H158" s="43">
        <v>0</v>
      </c>
      <c r="I158" s="296">
        <v>4</v>
      </c>
      <c r="J158" s="296">
        <v>5</v>
      </c>
      <c r="K158" s="43">
        <v>6</v>
      </c>
      <c r="L158" s="43">
        <v>0</v>
      </c>
      <c r="M158" s="43">
        <v>0</v>
      </c>
      <c r="N158" s="43">
        <v>0</v>
      </c>
      <c r="O158" s="43">
        <v>0</v>
      </c>
      <c r="P158" s="43">
        <v>0</v>
      </c>
      <c r="Q158" s="43">
        <v>0</v>
      </c>
      <c r="R158" s="254">
        <f t="shared" si="34"/>
        <v>259.83</v>
      </c>
      <c r="S158" s="302">
        <f t="shared" si="44"/>
        <v>2.0500000000000114</v>
      </c>
      <c r="T158" s="297" t="str">
        <f t="shared" si="35"/>
        <v>1004560000000</v>
      </c>
      <c r="U158" s="270">
        <f t="shared" si="36"/>
        <v>710.17000000000007</v>
      </c>
      <c r="V158" s="270"/>
      <c r="W158" s="270"/>
      <c r="X158" s="270"/>
      <c r="Y158" s="270"/>
      <c r="Z158" s="270"/>
      <c r="AA158" s="303">
        <f t="shared" si="37"/>
        <v>44.788922997239752</v>
      </c>
      <c r="AB158" s="33">
        <f t="shared" si="38"/>
        <v>41.419926008684527</v>
      </c>
      <c r="AC158" s="257">
        <f t="shared" si="39"/>
        <v>3479.2737847295002</v>
      </c>
      <c r="AD158" s="258">
        <f t="shared" si="40"/>
        <v>13.583914647606692</v>
      </c>
      <c r="AE158" s="324">
        <f t="shared" ref="AE158:AE221" si="45">[1]!srE2Rng($C$11,AB158)</f>
        <v>712.76077943976122</v>
      </c>
      <c r="AF158" s="258"/>
      <c r="AG158" s="256">
        <f>[1]!srEnew($C$11,$AB158,$C$49)</f>
        <v>39.504005784537192</v>
      </c>
      <c r="AH158" s="259">
        <f t="shared" si="41"/>
        <v>3318.336485901124</v>
      </c>
      <c r="AI158" s="256">
        <f t="shared" si="42"/>
        <v>14.034797227753467</v>
      </c>
      <c r="AJ158" s="324">
        <f t="shared" si="43"/>
        <v>662.76077943976122</v>
      </c>
    </row>
    <row r="159" spans="5:36">
      <c r="E159" s="319"/>
      <c r="F159" s="43">
        <v>1</v>
      </c>
      <c r="G159" s="43">
        <v>0</v>
      </c>
      <c r="H159" s="43">
        <v>0</v>
      </c>
      <c r="I159" s="296">
        <v>4</v>
      </c>
      <c r="J159" s="43">
        <v>0</v>
      </c>
      <c r="K159" s="43">
        <v>0</v>
      </c>
      <c r="L159" s="43">
        <v>7</v>
      </c>
      <c r="M159" s="43">
        <v>0</v>
      </c>
      <c r="N159" s="43">
        <v>0</v>
      </c>
      <c r="O159" s="296" t="s">
        <v>314</v>
      </c>
      <c r="P159" s="43">
        <v>0</v>
      </c>
      <c r="Q159" s="43">
        <v>0</v>
      </c>
      <c r="R159" s="254">
        <f t="shared" si="34"/>
        <v>260.66000000000003</v>
      </c>
      <c r="S159" s="302">
        <f t="shared" si="44"/>
        <v>0.83000000000004093</v>
      </c>
      <c r="T159" s="297" t="str">
        <f t="shared" si="35"/>
        <v>100400700A000</v>
      </c>
      <c r="U159" s="270">
        <f t="shared" si="36"/>
        <v>709.33999999999992</v>
      </c>
      <c r="V159" s="270"/>
      <c r="W159" s="270"/>
      <c r="X159" s="270"/>
      <c r="Y159" s="270"/>
      <c r="Z159" s="270"/>
      <c r="AA159" s="303">
        <f t="shared" si="37"/>
        <v>44.756156873148512</v>
      </c>
      <c r="AB159" s="33">
        <f t="shared" si="38"/>
        <v>41.3848194471582</v>
      </c>
      <c r="AC159" s="257">
        <f t="shared" si="39"/>
        <v>3476.3248335612889</v>
      </c>
      <c r="AD159" s="258">
        <f t="shared" si="40"/>
        <v>13.592176440995358</v>
      </c>
      <c r="AE159" s="324">
        <f t="shared" si="45"/>
        <v>711.84459929082129</v>
      </c>
      <c r="AF159" s="258"/>
      <c r="AG159" s="256">
        <f>[1]!srEnew($C$11,$AB159,$C$49)</f>
        <v>39.468899223010865</v>
      </c>
      <c r="AH159" s="259">
        <f t="shared" si="41"/>
        <v>3315.3875347329126</v>
      </c>
      <c r="AI159" s="256">
        <f t="shared" si="42"/>
        <v>14.043059021142133</v>
      </c>
      <c r="AJ159" s="324">
        <f t="shared" si="43"/>
        <v>661.84459929082129</v>
      </c>
    </row>
    <row r="160" spans="5:36">
      <c r="E160" s="319"/>
      <c r="F160" s="43">
        <v>0</v>
      </c>
      <c r="G160" s="43">
        <v>2</v>
      </c>
      <c r="H160" s="43">
        <v>0</v>
      </c>
      <c r="I160" s="296">
        <v>4</v>
      </c>
      <c r="J160" s="296">
        <v>5</v>
      </c>
      <c r="K160" s="43">
        <v>6</v>
      </c>
      <c r="L160" s="43">
        <v>0</v>
      </c>
      <c r="M160" s="43">
        <v>0</v>
      </c>
      <c r="N160" s="43">
        <v>0</v>
      </c>
      <c r="O160" s="43">
        <v>0</v>
      </c>
      <c r="P160" s="43">
        <v>0</v>
      </c>
      <c r="Q160" s="43">
        <v>0</v>
      </c>
      <c r="R160" s="254">
        <f t="shared" si="34"/>
        <v>262.43</v>
      </c>
      <c r="S160" s="302">
        <f t="shared" si="44"/>
        <v>1.7699999999999818</v>
      </c>
      <c r="T160" s="297" t="str">
        <f t="shared" si="35"/>
        <v>0204560000000</v>
      </c>
      <c r="U160" s="270">
        <f t="shared" si="36"/>
        <v>707.56999999999994</v>
      </c>
      <c r="V160" s="270"/>
      <c r="W160" s="270"/>
      <c r="X160" s="270"/>
      <c r="Y160" s="270"/>
      <c r="Z160" s="270"/>
      <c r="AA160" s="303">
        <f t="shared" si="37"/>
        <v>44.686282126592509</v>
      </c>
      <c r="AB160" s="33">
        <f t="shared" si="38"/>
        <v>41.309953647276764</v>
      </c>
      <c r="AC160" s="257">
        <f t="shared" si="39"/>
        <v>3470.036106371248</v>
      </c>
      <c r="AD160" s="258">
        <f t="shared" si="40"/>
        <v>13.609794964245886</v>
      </c>
      <c r="AE160" s="324">
        <f t="shared" si="45"/>
        <v>709.89081752741947</v>
      </c>
      <c r="AF160" s="258"/>
      <c r="AG160" s="256">
        <f>[1]!srEnew($C$11,$AB160,$C$49)</f>
        <v>39.394033423129429</v>
      </c>
      <c r="AH160" s="259">
        <f t="shared" si="41"/>
        <v>3309.0988075428722</v>
      </c>
      <c r="AI160" s="256">
        <f t="shared" si="42"/>
        <v>14.060677544392661</v>
      </c>
      <c r="AJ160" s="324">
        <f t="shared" si="43"/>
        <v>659.89081752741947</v>
      </c>
    </row>
    <row r="161" spans="5:36">
      <c r="E161" s="319"/>
      <c r="F161" s="43">
        <v>0</v>
      </c>
      <c r="G161" s="43">
        <v>2</v>
      </c>
      <c r="H161" s="43">
        <v>0</v>
      </c>
      <c r="I161" s="296">
        <v>4</v>
      </c>
      <c r="J161" s="43">
        <v>0</v>
      </c>
      <c r="K161" s="43">
        <v>0</v>
      </c>
      <c r="L161" s="43">
        <v>7</v>
      </c>
      <c r="M161" s="43">
        <v>0</v>
      </c>
      <c r="N161" s="43">
        <v>0</v>
      </c>
      <c r="O161" s="296" t="s">
        <v>145</v>
      </c>
      <c r="P161" s="43">
        <v>0</v>
      </c>
      <c r="Q161" s="43">
        <v>0</v>
      </c>
      <c r="R161" s="254">
        <f t="shared" si="34"/>
        <v>263.26</v>
      </c>
      <c r="S161" s="302">
        <f t="shared" si="44"/>
        <v>0.82999999999998408</v>
      </c>
      <c r="T161" s="297" t="str">
        <f t="shared" si="35"/>
        <v>020400700A000</v>
      </c>
      <c r="U161" s="270">
        <f t="shared" si="36"/>
        <v>706.74</v>
      </c>
      <c r="V161" s="270"/>
      <c r="W161" s="270"/>
      <c r="X161" s="270"/>
      <c r="Y161" s="270"/>
      <c r="Z161" s="270"/>
      <c r="AA161" s="303">
        <f t="shared" si="37"/>
        <v>44.653516002501284</v>
      </c>
      <c r="AB161" s="33">
        <f t="shared" si="38"/>
        <v>41.274847085750451</v>
      </c>
      <c r="AC161" s="257">
        <f t="shared" si="39"/>
        <v>3467.087155203038</v>
      </c>
      <c r="AD161" s="258">
        <f t="shared" si="40"/>
        <v>13.618056757634548</v>
      </c>
      <c r="AE161" s="324">
        <f t="shared" si="45"/>
        <v>708.97463737847988</v>
      </c>
      <c r="AF161" s="258"/>
      <c r="AG161" s="256">
        <f>[1]!srEnew($C$11,$AB161,$C$49)</f>
        <v>39.358926861603116</v>
      </c>
      <c r="AH161" s="259">
        <f t="shared" si="41"/>
        <v>3306.1498563746618</v>
      </c>
      <c r="AI161" s="256">
        <f t="shared" si="42"/>
        <v>14.068939337781323</v>
      </c>
      <c r="AJ161" s="324">
        <f t="shared" si="43"/>
        <v>658.97463737847988</v>
      </c>
    </row>
    <row r="162" spans="5:36">
      <c r="E162" s="319"/>
      <c r="F162" s="43">
        <v>1</v>
      </c>
      <c r="G162" s="43">
        <v>0</v>
      </c>
      <c r="H162" s="43">
        <v>0</v>
      </c>
      <c r="I162" s="296">
        <v>4</v>
      </c>
      <c r="J162" s="296">
        <v>5</v>
      </c>
      <c r="K162" s="43">
        <v>6</v>
      </c>
      <c r="L162" s="43">
        <v>0</v>
      </c>
      <c r="M162" s="43">
        <v>0</v>
      </c>
      <c r="N162" s="43">
        <v>0</v>
      </c>
      <c r="O162" s="296" t="s">
        <v>145</v>
      </c>
      <c r="P162" s="43">
        <v>0</v>
      </c>
      <c r="Q162" s="43">
        <v>0</v>
      </c>
      <c r="R162" s="254">
        <f t="shared" si="34"/>
        <v>265.31</v>
      </c>
      <c r="S162" s="302">
        <f t="shared" si="44"/>
        <v>2.0500000000000114</v>
      </c>
      <c r="T162" s="297" t="str">
        <f t="shared" si="35"/>
        <v>100456000A000</v>
      </c>
      <c r="U162" s="270">
        <f t="shared" si="36"/>
        <v>704.69</v>
      </c>
      <c r="V162" s="270"/>
      <c r="W162" s="270"/>
      <c r="X162" s="270"/>
      <c r="Y162" s="270"/>
      <c r="Z162" s="270"/>
      <c r="AA162" s="303">
        <f t="shared" si="37"/>
        <v>44.569309745278098</v>
      </c>
      <c r="AB162" s="33">
        <f t="shared" si="38"/>
        <v>41.189879481409825</v>
      </c>
      <c r="AC162" s="257">
        <f t="shared" si="39"/>
        <v>3459.9498764384252</v>
      </c>
      <c r="AD162" s="258">
        <f t="shared" si="40"/>
        <v>13.638052586370602</v>
      </c>
      <c r="AE162" s="324">
        <f t="shared" si="45"/>
        <v>706.75722761189002</v>
      </c>
      <c r="AF162" s="258"/>
      <c r="AG162" s="256">
        <f>[1]!srEnew($C$11,$AB162,$C$49)</f>
        <v>39.27395925726249</v>
      </c>
      <c r="AH162" s="259">
        <f t="shared" si="41"/>
        <v>3299.012577610049</v>
      </c>
      <c r="AI162" s="256">
        <f t="shared" si="42"/>
        <v>14.088935166517377</v>
      </c>
      <c r="AJ162" s="324">
        <f t="shared" si="43"/>
        <v>656.75722761189013</v>
      </c>
    </row>
    <row r="163" spans="5:36">
      <c r="E163" s="319"/>
      <c r="F163" s="43">
        <v>0</v>
      </c>
      <c r="G163" s="43">
        <v>2</v>
      </c>
      <c r="H163" s="43">
        <v>0</v>
      </c>
      <c r="I163" s="296">
        <v>4</v>
      </c>
      <c r="J163" s="296">
        <v>5</v>
      </c>
      <c r="K163" s="43">
        <v>6</v>
      </c>
      <c r="L163" s="43">
        <v>0</v>
      </c>
      <c r="M163" s="43">
        <v>0</v>
      </c>
      <c r="N163" s="43">
        <v>0</v>
      </c>
      <c r="O163" s="296" t="s">
        <v>145</v>
      </c>
      <c r="P163" s="43">
        <v>0</v>
      </c>
      <c r="Q163" s="43">
        <v>0</v>
      </c>
      <c r="R163" s="254">
        <f t="shared" si="34"/>
        <v>267.91000000000003</v>
      </c>
      <c r="S163" s="302">
        <f t="shared" si="44"/>
        <v>2.6000000000000227</v>
      </c>
      <c r="T163" s="297" t="str">
        <f t="shared" si="35"/>
        <v>020456000A000</v>
      </c>
      <c r="U163" s="270">
        <f t="shared" si="36"/>
        <v>702.08999999999992</v>
      </c>
      <c r="V163" s="270"/>
      <c r="W163" s="270"/>
      <c r="X163" s="270"/>
      <c r="Y163" s="270"/>
      <c r="Z163" s="270"/>
      <c r="AA163" s="303">
        <f t="shared" si="37"/>
        <v>44.461880962297457</v>
      </c>
      <c r="AB163" s="33">
        <f t="shared" si="38"/>
        <v>41.082450698429184</v>
      </c>
      <c r="AC163" s="257">
        <f t="shared" si="39"/>
        <v>3450.9258586680517</v>
      </c>
      <c r="AD163" s="258">
        <f t="shared" si="40"/>
        <v>13.663334310652152</v>
      </c>
      <c r="AE163" s="324">
        <f t="shared" si="45"/>
        <v>703.95364577099031</v>
      </c>
      <c r="AF163" s="258"/>
      <c r="AG163" s="256">
        <f>[1]!srEnew($C$11,$AB163,$C$49)</f>
        <v>39.166530474281849</v>
      </c>
      <c r="AH163" s="259">
        <f t="shared" si="41"/>
        <v>3289.9885598396754</v>
      </c>
      <c r="AI163" s="256">
        <f t="shared" si="42"/>
        <v>14.114216890798927</v>
      </c>
      <c r="AJ163" s="324">
        <f t="shared" si="43"/>
        <v>653.95364577099031</v>
      </c>
    </row>
    <row r="164" spans="5:36">
      <c r="E164" s="319"/>
      <c r="F164" s="43">
        <v>1</v>
      </c>
      <c r="G164" s="43">
        <v>2</v>
      </c>
      <c r="H164" s="43">
        <v>0</v>
      </c>
      <c r="I164" s="296">
        <v>4</v>
      </c>
      <c r="J164" s="43">
        <v>0</v>
      </c>
      <c r="K164" s="43">
        <v>0</v>
      </c>
      <c r="L164" s="43">
        <v>7</v>
      </c>
      <c r="M164" s="43">
        <v>0</v>
      </c>
      <c r="N164" s="43">
        <v>0</v>
      </c>
      <c r="O164" s="43">
        <v>0</v>
      </c>
      <c r="P164" s="43">
        <v>0</v>
      </c>
      <c r="Q164" s="43">
        <v>0</v>
      </c>
      <c r="R164" s="254">
        <f t="shared" si="34"/>
        <v>267.98</v>
      </c>
      <c r="S164" s="302">
        <f t="shared" si="44"/>
        <v>6.9999999999993179E-2</v>
      </c>
      <c r="T164" s="297" t="str">
        <f t="shared" si="35"/>
        <v>1204007000000</v>
      </c>
      <c r="U164" s="270">
        <f t="shared" si="36"/>
        <v>702.02</v>
      </c>
      <c r="V164" s="270"/>
      <c r="W164" s="270"/>
      <c r="X164" s="270"/>
      <c r="Y164" s="270"/>
      <c r="Z164" s="270"/>
      <c r="AA164" s="303">
        <f t="shared" si="37"/>
        <v>44.458988648909518</v>
      </c>
      <c r="AB164" s="33">
        <f t="shared" si="38"/>
        <v>41.079558385041246</v>
      </c>
      <c r="AC164" s="257">
        <f t="shared" si="39"/>
        <v>3450.6829043434645</v>
      </c>
      <c r="AD164" s="258">
        <f t="shared" si="40"/>
        <v>13.664014972459732</v>
      </c>
      <c r="AE164" s="324">
        <f t="shared" si="45"/>
        <v>703.87816472142765</v>
      </c>
      <c r="AF164" s="258"/>
      <c r="AG164" s="256">
        <f>[1]!srEnew($C$11,$AB164,$C$49)</f>
        <v>39.16363816089391</v>
      </c>
      <c r="AH164" s="259">
        <f t="shared" si="41"/>
        <v>3289.7456055150883</v>
      </c>
      <c r="AI164" s="256">
        <f t="shared" si="42"/>
        <v>14.114897552606507</v>
      </c>
      <c r="AJ164" s="324">
        <f t="shared" si="43"/>
        <v>653.87816472142765</v>
      </c>
    </row>
    <row r="165" spans="5:36">
      <c r="E165" s="319"/>
      <c r="F165" s="43">
        <v>0</v>
      </c>
      <c r="G165" s="43">
        <v>0</v>
      </c>
      <c r="H165" s="43">
        <v>3</v>
      </c>
      <c r="I165" s="296">
        <v>4</v>
      </c>
      <c r="J165" s="43">
        <v>0</v>
      </c>
      <c r="K165" s="43">
        <v>0</v>
      </c>
      <c r="L165" s="43">
        <v>7</v>
      </c>
      <c r="M165" s="43">
        <v>0</v>
      </c>
      <c r="N165" s="43">
        <v>0</v>
      </c>
      <c r="O165" s="43">
        <v>0</v>
      </c>
      <c r="P165" s="43">
        <v>0</v>
      </c>
      <c r="Q165" s="43">
        <v>0</v>
      </c>
      <c r="R165" s="254">
        <f t="shared" si="34"/>
        <v>268.77999999999997</v>
      </c>
      <c r="S165" s="302">
        <f t="shared" si="44"/>
        <v>0.79999999999995453</v>
      </c>
      <c r="T165" s="297" t="str">
        <f t="shared" si="35"/>
        <v>0034007000000</v>
      </c>
      <c r="U165" s="270">
        <f t="shared" si="36"/>
        <v>701.22</v>
      </c>
      <c r="V165" s="270"/>
      <c r="W165" s="270"/>
      <c r="X165" s="270"/>
      <c r="Y165" s="270"/>
      <c r="Z165" s="270"/>
      <c r="AA165" s="303">
        <f t="shared" si="37"/>
        <v>44.425933638761627</v>
      </c>
      <c r="AB165" s="33">
        <f t="shared" si="38"/>
        <v>41.046503374893355</v>
      </c>
      <c r="AC165" s="257">
        <f t="shared" si="39"/>
        <v>3447.9062834910419</v>
      </c>
      <c r="AD165" s="258">
        <f t="shared" si="40"/>
        <v>13.671793964546364</v>
      </c>
      <c r="AE165" s="324">
        <f t="shared" si="45"/>
        <v>703.01552415499691</v>
      </c>
      <c r="AF165" s="258"/>
      <c r="AG165" s="256">
        <f>[1]!srEnew($C$11,$AB165,$C$49)</f>
        <v>39.13058315074602</v>
      </c>
      <c r="AH165" s="259">
        <f t="shared" si="41"/>
        <v>3286.9689846626657</v>
      </c>
      <c r="AI165" s="256">
        <f t="shared" si="42"/>
        <v>14.122676544693137</v>
      </c>
      <c r="AJ165" s="324">
        <f t="shared" si="43"/>
        <v>653.01552415499702</v>
      </c>
    </row>
    <row r="166" spans="5:36">
      <c r="E166" s="319"/>
      <c r="F166" s="43">
        <v>1</v>
      </c>
      <c r="G166" s="43">
        <v>2</v>
      </c>
      <c r="H166" s="43">
        <v>0</v>
      </c>
      <c r="I166" s="296">
        <v>4</v>
      </c>
      <c r="J166" s="296">
        <v>5</v>
      </c>
      <c r="K166" s="43">
        <v>6</v>
      </c>
      <c r="L166" s="43">
        <v>0</v>
      </c>
      <c r="M166" s="43">
        <v>0</v>
      </c>
      <c r="N166" s="43">
        <v>0</v>
      </c>
      <c r="O166" s="43">
        <v>0</v>
      </c>
      <c r="P166" s="43">
        <v>0</v>
      </c>
      <c r="Q166" s="43">
        <v>0</v>
      </c>
      <c r="R166" s="254">
        <f t="shared" si="34"/>
        <v>272.63</v>
      </c>
      <c r="S166" s="302">
        <f t="shared" si="44"/>
        <v>3.8500000000000227</v>
      </c>
      <c r="T166" s="297" t="str">
        <f t="shared" si="35"/>
        <v>1204560000000</v>
      </c>
      <c r="U166" s="270">
        <f t="shared" si="36"/>
        <v>697.37</v>
      </c>
      <c r="V166" s="270"/>
      <c r="W166" s="270"/>
      <c r="X166" s="270"/>
      <c r="Y166" s="270"/>
      <c r="Z166" s="270"/>
      <c r="AA166" s="303">
        <f t="shared" si="37"/>
        <v>44.266856402424914</v>
      </c>
      <c r="AB166" s="33">
        <f t="shared" si="38"/>
        <v>40.887426138556648</v>
      </c>
      <c r="AC166" s="257">
        <f t="shared" si="39"/>
        <v>3434.5437956387586</v>
      </c>
      <c r="AD166" s="258">
        <f t="shared" si="40"/>
        <v>13.709230363963272</v>
      </c>
      <c r="AE166" s="324">
        <f t="shared" si="45"/>
        <v>698.86406642904956</v>
      </c>
      <c r="AF166" s="258"/>
      <c r="AG166" s="256">
        <f>[1]!srEnew($C$11,$AB166,$C$49)</f>
        <v>38.971505914409313</v>
      </c>
      <c r="AH166" s="259">
        <f t="shared" si="41"/>
        <v>3273.6064968103824</v>
      </c>
      <c r="AI166" s="256">
        <f t="shared" si="42"/>
        <v>14.160112944110047</v>
      </c>
      <c r="AJ166" s="324">
        <f t="shared" si="43"/>
        <v>648.86406642904956</v>
      </c>
    </row>
    <row r="167" spans="5:36">
      <c r="E167" s="319"/>
      <c r="F167" s="43">
        <v>0</v>
      </c>
      <c r="G167" s="43">
        <v>0</v>
      </c>
      <c r="H167" s="43">
        <v>3</v>
      </c>
      <c r="I167" s="296">
        <v>4</v>
      </c>
      <c r="J167" s="296">
        <v>5</v>
      </c>
      <c r="K167" s="43">
        <v>6</v>
      </c>
      <c r="L167" s="43">
        <v>0</v>
      </c>
      <c r="M167" s="43">
        <v>0</v>
      </c>
      <c r="N167" s="43">
        <v>0</v>
      </c>
      <c r="O167" s="43">
        <v>0</v>
      </c>
      <c r="P167" s="43">
        <v>0</v>
      </c>
      <c r="Q167" s="43">
        <v>0</v>
      </c>
      <c r="R167" s="254">
        <f t="shared" si="34"/>
        <v>273.43</v>
      </c>
      <c r="S167" s="302">
        <f t="shared" si="44"/>
        <v>0.80000000000001137</v>
      </c>
      <c r="T167" s="297" t="str">
        <f t="shared" si="35"/>
        <v>0034560000000</v>
      </c>
      <c r="U167" s="270">
        <f t="shared" si="36"/>
        <v>696.56999999999994</v>
      </c>
      <c r="V167" s="270"/>
      <c r="W167" s="270"/>
      <c r="X167" s="270"/>
      <c r="Y167" s="270"/>
      <c r="Z167" s="270"/>
      <c r="AA167" s="303">
        <f t="shared" si="37"/>
        <v>44.233801392277023</v>
      </c>
      <c r="AB167" s="33">
        <f t="shared" si="38"/>
        <v>40.854371128408751</v>
      </c>
      <c r="AC167" s="257">
        <f t="shared" si="39"/>
        <v>3431.7671747863351</v>
      </c>
      <c r="AD167" s="258">
        <f t="shared" si="40"/>
        <v>13.717009356049905</v>
      </c>
      <c r="AE167" s="324">
        <f t="shared" si="45"/>
        <v>698.0014258626187</v>
      </c>
      <c r="AF167" s="258"/>
      <c r="AG167" s="256">
        <f>[1]!srEnew($C$11,$AB167,$C$49)</f>
        <v>38.938450904261416</v>
      </c>
      <c r="AH167" s="259">
        <f t="shared" si="41"/>
        <v>3270.8298759579588</v>
      </c>
      <c r="AI167" s="256">
        <f t="shared" si="42"/>
        <v>14.167891936196678</v>
      </c>
      <c r="AJ167" s="324">
        <f t="shared" si="43"/>
        <v>648.0014258626187</v>
      </c>
    </row>
    <row r="168" spans="5:36">
      <c r="E168" s="319"/>
      <c r="F168" s="43">
        <v>1</v>
      </c>
      <c r="G168" s="43">
        <v>2</v>
      </c>
      <c r="H168" s="43">
        <v>0</v>
      </c>
      <c r="I168" s="296">
        <v>4</v>
      </c>
      <c r="J168" s="43">
        <v>0</v>
      </c>
      <c r="K168" s="43">
        <v>0</v>
      </c>
      <c r="L168" s="43">
        <v>7</v>
      </c>
      <c r="M168" s="43">
        <v>0</v>
      </c>
      <c r="N168" s="43">
        <v>0</v>
      </c>
      <c r="O168" s="296" t="s">
        <v>145</v>
      </c>
      <c r="P168" s="43">
        <v>0</v>
      </c>
      <c r="Q168" s="43">
        <v>0</v>
      </c>
      <c r="R168" s="254">
        <f t="shared" si="34"/>
        <v>273.46000000000004</v>
      </c>
      <c r="S168" s="302">
        <f t="shared" si="44"/>
        <v>3.0000000000029559E-2</v>
      </c>
      <c r="T168" s="297" t="str">
        <f t="shared" si="35"/>
        <v>120400700A000</v>
      </c>
      <c r="U168" s="270">
        <f t="shared" si="36"/>
        <v>696.54</v>
      </c>
      <c r="V168" s="270"/>
      <c r="W168" s="270"/>
      <c r="X168" s="270"/>
      <c r="Y168" s="270"/>
      <c r="Z168" s="270"/>
      <c r="AA168" s="303">
        <f t="shared" si="37"/>
        <v>44.232561829396481</v>
      </c>
      <c r="AB168" s="33">
        <f t="shared" si="38"/>
        <v>40.853131565528209</v>
      </c>
      <c r="AC168" s="257">
        <f t="shared" si="39"/>
        <v>3431.6630515043694</v>
      </c>
      <c r="AD168" s="258">
        <f t="shared" si="40"/>
        <v>13.717301068253152</v>
      </c>
      <c r="AE168" s="324">
        <f t="shared" si="45"/>
        <v>697.96907684137761</v>
      </c>
      <c r="AF168" s="258"/>
      <c r="AG168" s="256">
        <f>[1]!srEnew($C$11,$AB168,$C$49)</f>
        <v>38.937211341380873</v>
      </c>
      <c r="AH168" s="259">
        <f t="shared" si="41"/>
        <v>3270.7257526759931</v>
      </c>
      <c r="AI168" s="256">
        <f t="shared" si="42"/>
        <v>14.168183648399927</v>
      </c>
      <c r="AJ168" s="324">
        <f t="shared" si="43"/>
        <v>647.96907684137761</v>
      </c>
    </row>
    <row r="169" spans="5:36">
      <c r="E169" s="319"/>
      <c r="F169" s="43">
        <v>0</v>
      </c>
      <c r="G169" s="43">
        <v>0</v>
      </c>
      <c r="H169" s="43">
        <v>3</v>
      </c>
      <c r="I169" s="296">
        <v>4</v>
      </c>
      <c r="J169" s="43">
        <v>0</v>
      </c>
      <c r="K169" s="43">
        <v>0</v>
      </c>
      <c r="L169" s="43">
        <v>7</v>
      </c>
      <c r="M169" s="43">
        <v>0</v>
      </c>
      <c r="N169" s="43">
        <v>0</v>
      </c>
      <c r="O169" s="296" t="s">
        <v>314</v>
      </c>
      <c r="P169" s="43">
        <v>0</v>
      </c>
      <c r="Q169" s="43">
        <v>0</v>
      </c>
      <c r="R169" s="254">
        <f t="shared" si="34"/>
        <v>274.26</v>
      </c>
      <c r="S169" s="302">
        <f t="shared" si="44"/>
        <v>0.79999999999995453</v>
      </c>
      <c r="T169" s="297" t="str">
        <f t="shared" si="35"/>
        <v>003400700A000</v>
      </c>
      <c r="U169" s="270">
        <f t="shared" si="36"/>
        <v>695.74</v>
      </c>
      <c r="V169" s="270"/>
      <c r="W169" s="270"/>
      <c r="X169" s="270"/>
      <c r="Y169" s="270"/>
      <c r="Z169" s="270"/>
      <c r="AA169" s="303">
        <f t="shared" si="37"/>
        <v>44.199506819248597</v>
      </c>
      <c r="AB169" s="33">
        <f t="shared" si="38"/>
        <v>40.820076555380325</v>
      </c>
      <c r="AC169" s="257">
        <f t="shared" si="39"/>
        <v>3428.8864306519472</v>
      </c>
      <c r="AD169" s="258">
        <f t="shared" si="40"/>
        <v>13.725080060339781</v>
      </c>
      <c r="AE169" s="324">
        <f t="shared" si="45"/>
        <v>697.1064362749471</v>
      </c>
      <c r="AF169" s="258"/>
      <c r="AG169" s="256">
        <f>[1]!srEnew($C$11,$AB169,$C$49)</f>
        <v>38.90415633123299</v>
      </c>
      <c r="AH169" s="259">
        <f t="shared" si="41"/>
        <v>3267.949131823571</v>
      </c>
      <c r="AI169" s="256">
        <f t="shared" si="42"/>
        <v>14.175962640486556</v>
      </c>
      <c r="AJ169" s="324">
        <f t="shared" si="43"/>
        <v>647.1064362749471</v>
      </c>
    </row>
    <row r="170" spans="5:36">
      <c r="E170" s="319"/>
      <c r="F170" s="43">
        <v>1</v>
      </c>
      <c r="G170" s="43">
        <v>2</v>
      </c>
      <c r="H170" s="43">
        <v>0</v>
      </c>
      <c r="I170" s="296">
        <v>4</v>
      </c>
      <c r="J170" s="296">
        <v>5</v>
      </c>
      <c r="K170" s="43">
        <v>6</v>
      </c>
      <c r="L170" s="43">
        <v>0</v>
      </c>
      <c r="M170" s="43">
        <v>0</v>
      </c>
      <c r="N170" s="43">
        <v>0</v>
      </c>
      <c r="O170" s="296" t="s">
        <v>145</v>
      </c>
      <c r="P170" s="43">
        <v>0</v>
      </c>
      <c r="Q170" s="43">
        <v>0</v>
      </c>
      <c r="R170" s="254">
        <f t="shared" si="34"/>
        <v>278.11</v>
      </c>
      <c r="S170" s="302">
        <f t="shared" si="44"/>
        <v>3.8500000000000227</v>
      </c>
      <c r="T170" s="297" t="str">
        <f t="shared" si="35"/>
        <v>120456000A000</v>
      </c>
      <c r="U170" s="270">
        <f t="shared" si="36"/>
        <v>691.89</v>
      </c>
      <c r="V170" s="270"/>
      <c r="W170" s="270"/>
      <c r="X170" s="270"/>
      <c r="Y170" s="270"/>
      <c r="Z170" s="270"/>
      <c r="AA170" s="303">
        <f t="shared" si="37"/>
        <v>44.040429582911884</v>
      </c>
      <c r="AB170" s="33">
        <f t="shared" si="38"/>
        <v>40.660999319043611</v>
      </c>
      <c r="AC170" s="257">
        <f t="shared" si="39"/>
        <v>3415.5239427996635</v>
      </c>
      <c r="AD170" s="258">
        <f t="shared" si="40"/>
        <v>13.762516459756691</v>
      </c>
      <c r="AE170" s="324">
        <f t="shared" si="45"/>
        <v>692.95497854899952</v>
      </c>
      <c r="AF170" s="258"/>
      <c r="AG170" s="256">
        <f>[1]!srEnew($C$11,$AB170,$C$49)</f>
        <v>38.745079094896276</v>
      </c>
      <c r="AH170" s="259">
        <f t="shared" si="41"/>
        <v>3254.5866439712872</v>
      </c>
      <c r="AI170" s="256">
        <f t="shared" si="42"/>
        <v>14.213399039903466</v>
      </c>
      <c r="AJ170" s="324">
        <f t="shared" si="43"/>
        <v>642.95497854899952</v>
      </c>
    </row>
    <row r="171" spans="5:36">
      <c r="E171" s="319"/>
      <c r="F171" s="43">
        <v>0</v>
      </c>
      <c r="G171" s="43">
        <v>0</v>
      </c>
      <c r="H171" s="43">
        <v>3</v>
      </c>
      <c r="I171" s="296">
        <v>4</v>
      </c>
      <c r="J171" s="296">
        <v>5</v>
      </c>
      <c r="K171" s="43">
        <v>6</v>
      </c>
      <c r="L171" s="43">
        <v>0</v>
      </c>
      <c r="M171" s="43">
        <v>0</v>
      </c>
      <c r="N171" s="43">
        <v>0</v>
      </c>
      <c r="O171" s="296" t="s">
        <v>145</v>
      </c>
      <c r="P171" s="43">
        <v>0</v>
      </c>
      <c r="Q171" s="43">
        <v>0</v>
      </c>
      <c r="R171" s="254">
        <f t="shared" si="34"/>
        <v>278.91000000000003</v>
      </c>
      <c r="S171" s="302">
        <f t="shared" si="44"/>
        <v>0.80000000000001137</v>
      </c>
      <c r="T171" s="297" t="str">
        <f t="shared" si="35"/>
        <v>003456000A000</v>
      </c>
      <c r="U171" s="270">
        <f t="shared" si="36"/>
        <v>691.08999999999992</v>
      </c>
      <c r="V171" s="270"/>
      <c r="W171" s="270"/>
      <c r="X171" s="270"/>
      <c r="Y171" s="270"/>
      <c r="Z171" s="270"/>
      <c r="AA171" s="303">
        <f t="shared" si="37"/>
        <v>44.007374572763993</v>
      </c>
      <c r="AB171" s="33">
        <f t="shared" si="38"/>
        <v>40.627944308895728</v>
      </c>
      <c r="AC171" s="257">
        <f t="shared" si="39"/>
        <v>3412.7473219472413</v>
      </c>
      <c r="AD171" s="258">
        <f t="shared" si="40"/>
        <v>13.770295451843321</v>
      </c>
      <c r="AE171" s="324">
        <f t="shared" si="45"/>
        <v>692.09233798256889</v>
      </c>
      <c r="AF171" s="258"/>
      <c r="AG171" s="256">
        <f>[1]!srEnew($C$11,$AB171,$C$49)</f>
        <v>38.712024084748393</v>
      </c>
      <c r="AH171" s="259">
        <f t="shared" si="41"/>
        <v>3251.810023118865</v>
      </c>
      <c r="AI171" s="256">
        <f t="shared" si="42"/>
        <v>14.221178031990096</v>
      </c>
      <c r="AJ171" s="324">
        <f t="shared" si="43"/>
        <v>642.09233798256901</v>
      </c>
    </row>
    <row r="172" spans="5:36">
      <c r="E172" s="319"/>
      <c r="F172" s="43">
        <v>1</v>
      </c>
      <c r="G172" s="43">
        <v>0</v>
      </c>
      <c r="H172" s="43">
        <v>3</v>
      </c>
      <c r="I172" s="296">
        <v>4</v>
      </c>
      <c r="J172" s="43">
        <v>0</v>
      </c>
      <c r="K172" s="43">
        <v>0</v>
      </c>
      <c r="L172" s="43">
        <v>7</v>
      </c>
      <c r="M172" s="43">
        <v>0</v>
      </c>
      <c r="N172" s="43">
        <v>0</v>
      </c>
      <c r="O172" s="43">
        <v>0</v>
      </c>
      <c r="P172" s="43">
        <v>0</v>
      </c>
      <c r="Q172" s="43">
        <v>0</v>
      </c>
      <c r="R172" s="254">
        <f t="shared" si="34"/>
        <v>278.98</v>
      </c>
      <c r="S172" s="302">
        <f t="shared" si="44"/>
        <v>6.9999999999993179E-2</v>
      </c>
      <c r="T172" s="297" t="str">
        <f t="shared" si="35"/>
        <v>1034007000000</v>
      </c>
      <c r="U172" s="270">
        <f t="shared" si="36"/>
        <v>691.02</v>
      </c>
      <c r="V172" s="270"/>
      <c r="W172" s="270"/>
      <c r="X172" s="270"/>
      <c r="Y172" s="270"/>
      <c r="Z172" s="270"/>
      <c r="AA172" s="303">
        <f t="shared" si="37"/>
        <v>44.004482259376054</v>
      </c>
      <c r="AB172" s="33">
        <f t="shared" si="38"/>
        <v>40.625051995507782</v>
      </c>
      <c r="AC172" s="257">
        <f t="shared" si="39"/>
        <v>3412.5043676226537</v>
      </c>
      <c r="AD172" s="258">
        <f t="shared" si="40"/>
        <v>13.770976113650903</v>
      </c>
      <c r="AE172" s="324">
        <f t="shared" si="45"/>
        <v>692.01685693300612</v>
      </c>
      <c r="AF172" s="258"/>
      <c r="AG172" s="256">
        <f>[1]!srEnew($C$11,$AB172,$C$49)</f>
        <v>38.709131771360447</v>
      </c>
      <c r="AH172" s="259">
        <f t="shared" si="41"/>
        <v>3251.5670687942775</v>
      </c>
      <c r="AI172" s="256">
        <f t="shared" si="42"/>
        <v>14.221858693797678</v>
      </c>
      <c r="AJ172" s="324">
        <f t="shared" si="43"/>
        <v>642.01685693300612</v>
      </c>
    </row>
    <row r="173" spans="5:36">
      <c r="E173" s="319"/>
      <c r="F173" s="43">
        <v>0</v>
      </c>
      <c r="G173" s="43">
        <v>2</v>
      </c>
      <c r="H173" s="43">
        <v>3</v>
      </c>
      <c r="I173" s="43">
        <v>4</v>
      </c>
      <c r="J173" s="43">
        <v>0</v>
      </c>
      <c r="K173" s="43">
        <v>0</v>
      </c>
      <c r="L173" s="43">
        <v>7</v>
      </c>
      <c r="M173" s="43">
        <v>0</v>
      </c>
      <c r="N173" s="43">
        <v>0</v>
      </c>
      <c r="O173" s="43">
        <v>0</v>
      </c>
      <c r="P173" s="43">
        <v>0</v>
      </c>
      <c r="Q173" s="43">
        <v>0</v>
      </c>
      <c r="R173" s="254">
        <f t="shared" si="34"/>
        <v>281.58</v>
      </c>
      <c r="S173" s="302">
        <f t="shared" si="44"/>
        <v>2.5999999999999659</v>
      </c>
      <c r="T173" s="297" t="str">
        <f t="shared" si="35"/>
        <v>0234007000000</v>
      </c>
      <c r="U173" s="270">
        <f t="shared" si="36"/>
        <v>688.42000000000007</v>
      </c>
      <c r="V173" s="270"/>
      <c r="W173" s="270"/>
      <c r="X173" s="270"/>
      <c r="Y173" s="270"/>
      <c r="Z173" s="270"/>
      <c r="AA173" s="303">
        <f t="shared" si="37"/>
        <v>43.897053476395421</v>
      </c>
      <c r="AB173" s="33">
        <f t="shared" si="38"/>
        <v>40.517623212527155</v>
      </c>
      <c r="AC173" s="257">
        <f t="shared" si="39"/>
        <v>3403.4803498522811</v>
      </c>
      <c r="AD173" s="258">
        <f t="shared" si="40"/>
        <v>13.796257837932449</v>
      </c>
      <c r="AE173" s="324">
        <f t="shared" si="45"/>
        <v>689.21327509210676</v>
      </c>
      <c r="AF173" s="258"/>
      <c r="AG173" s="256">
        <f>[1]!srEnew($C$11,$AB173,$C$49)</f>
        <v>38.596997142119015</v>
      </c>
      <c r="AH173" s="259">
        <f t="shared" si="41"/>
        <v>3242.1477599379973</v>
      </c>
      <c r="AI173" s="256">
        <f t="shared" si="42"/>
        <v>14.250762562751005</v>
      </c>
      <c r="AJ173" s="324">
        <f t="shared" si="43"/>
        <v>639.21327509210676</v>
      </c>
    </row>
    <row r="174" spans="5:36">
      <c r="E174" s="319"/>
      <c r="F174" s="43">
        <v>1</v>
      </c>
      <c r="G174" s="43">
        <v>0</v>
      </c>
      <c r="H174" s="43">
        <v>3</v>
      </c>
      <c r="I174" s="296">
        <v>4</v>
      </c>
      <c r="J174" s="296">
        <v>5</v>
      </c>
      <c r="K174" s="43">
        <v>6</v>
      </c>
      <c r="L174" s="43">
        <v>0</v>
      </c>
      <c r="M174" s="43">
        <v>0</v>
      </c>
      <c r="N174" s="43">
        <v>0</v>
      </c>
      <c r="O174" s="43">
        <v>0</v>
      </c>
      <c r="P174" s="43">
        <v>0</v>
      </c>
      <c r="Q174" s="43">
        <v>0</v>
      </c>
      <c r="R174" s="254">
        <f t="shared" si="34"/>
        <v>283.63</v>
      </c>
      <c r="S174" s="302">
        <f t="shared" si="44"/>
        <v>2.0500000000000114</v>
      </c>
      <c r="T174" s="297" t="str">
        <f t="shared" si="35"/>
        <v>1034560000000</v>
      </c>
      <c r="U174" s="270">
        <f t="shared" si="36"/>
        <v>686.37</v>
      </c>
      <c r="V174" s="270"/>
      <c r="W174" s="270"/>
      <c r="X174" s="270"/>
      <c r="Y174" s="270"/>
      <c r="Z174" s="270"/>
      <c r="AA174" s="303">
        <f t="shared" si="37"/>
        <v>43.812350012891457</v>
      </c>
      <c r="AB174" s="33">
        <f t="shared" si="38"/>
        <v>40.432919749023192</v>
      </c>
      <c r="AC174" s="257">
        <f t="shared" si="39"/>
        <v>3396.3652589179483</v>
      </c>
      <c r="AD174" s="258">
        <f t="shared" si="40"/>
        <v>13.816191505154441</v>
      </c>
      <c r="AE174" s="324">
        <f t="shared" si="45"/>
        <v>687.00275864062814</v>
      </c>
      <c r="AF174" s="258"/>
      <c r="AG174" s="256">
        <f>[1]!srEnew($C$11,$AB174,$C$49)</f>
        <v>38.507803568225945</v>
      </c>
      <c r="AH174" s="259">
        <f t="shared" si="41"/>
        <v>3234.6554997309795</v>
      </c>
      <c r="AI174" s="256">
        <f t="shared" si="42"/>
        <v>14.274152320231844</v>
      </c>
      <c r="AJ174" s="324">
        <f t="shared" si="43"/>
        <v>637.00275864062814</v>
      </c>
    </row>
    <row r="175" spans="5:36">
      <c r="E175" s="319"/>
      <c r="F175" s="43">
        <v>1</v>
      </c>
      <c r="G175" s="43">
        <v>0</v>
      </c>
      <c r="H175" s="43">
        <v>3</v>
      </c>
      <c r="I175" s="296">
        <v>4</v>
      </c>
      <c r="J175" s="43">
        <v>0</v>
      </c>
      <c r="K175" s="43">
        <v>0</v>
      </c>
      <c r="L175" s="43">
        <v>7</v>
      </c>
      <c r="M175" s="43">
        <v>0</v>
      </c>
      <c r="N175" s="43">
        <v>0</v>
      </c>
      <c r="O175" s="296" t="s">
        <v>145</v>
      </c>
      <c r="P175" s="43">
        <v>0</v>
      </c>
      <c r="Q175" s="43">
        <v>0</v>
      </c>
      <c r="R175" s="254">
        <f t="shared" si="34"/>
        <v>284.46000000000004</v>
      </c>
      <c r="S175" s="302">
        <f t="shared" si="44"/>
        <v>0.83000000000004093</v>
      </c>
      <c r="T175" s="297" t="str">
        <f t="shared" si="35"/>
        <v>103400700A000</v>
      </c>
      <c r="U175" s="270">
        <f t="shared" si="36"/>
        <v>685.54</v>
      </c>
      <c r="V175" s="270"/>
      <c r="W175" s="270"/>
      <c r="X175" s="270"/>
      <c r="Y175" s="270"/>
      <c r="Z175" s="270"/>
      <c r="AA175" s="303">
        <f t="shared" si="37"/>
        <v>43.778055439863017</v>
      </c>
      <c r="AB175" s="33">
        <f t="shared" si="38"/>
        <v>40.398625175994745</v>
      </c>
      <c r="AC175" s="257">
        <f t="shared" si="39"/>
        <v>3393.4845147835586</v>
      </c>
      <c r="AD175" s="258">
        <f t="shared" si="40"/>
        <v>13.824262209444322</v>
      </c>
      <c r="AE175" s="324">
        <f t="shared" si="45"/>
        <v>686.10776905295609</v>
      </c>
      <c r="AF175" s="258"/>
      <c r="AG175" s="256">
        <f>[1]!srEnew($C$11,$AB175,$C$49)</f>
        <v>38.471691048064351</v>
      </c>
      <c r="AH175" s="259">
        <f t="shared" si="41"/>
        <v>3231.6220480374054</v>
      </c>
      <c r="AI175" s="256">
        <f t="shared" si="42"/>
        <v>14.283622319602138</v>
      </c>
      <c r="AJ175" s="324">
        <f t="shared" si="43"/>
        <v>636.10776905295609</v>
      </c>
    </row>
    <row r="176" spans="5:36">
      <c r="E176" s="319"/>
      <c r="F176" s="43">
        <v>0</v>
      </c>
      <c r="G176" s="43">
        <v>2</v>
      </c>
      <c r="H176" s="43">
        <v>3</v>
      </c>
      <c r="I176" s="43">
        <v>4</v>
      </c>
      <c r="J176" s="296">
        <v>5</v>
      </c>
      <c r="K176" s="43">
        <v>6</v>
      </c>
      <c r="L176" s="43">
        <v>0</v>
      </c>
      <c r="M176" s="43">
        <v>0</v>
      </c>
      <c r="N176" s="43">
        <v>0</v>
      </c>
      <c r="O176" s="43">
        <v>0</v>
      </c>
      <c r="P176" s="43">
        <v>0</v>
      </c>
      <c r="Q176" s="43">
        <v>0</v>
      </c>
      <c r="R176" s="254">
        <f t="shared" si="34"/>
        <v>286.23</v>
      </c>
      <c r="S176" s="302">
        <f t="shared" si="44"/>
        <v>1.7699999999999818</v>
      </c>
      <c r="T176" s="297" t="str">
        <f t="shared" si="35"/>
        <v>0234560000000</v>
      </c>
      <c r="U176" s="270">
        <f t="shared" si="36"/>
        <v>683.77</v>
      </c>
      <c r="V176" s="270"/>
      <c r="W176" s="270"/>
      <c r="X176" s="270"/>
      <c r="Y176" s="270"/>
      <c r="Z176" s="270"/>
      <c r="AA176" s="303">
        <f t="shared" si="37"/>
        <v>43.704921229910816</v>
      </c>
      <c r="AB176" s="33">
        <f t="shared" si="38"/>
        <v>40.325490966042544</v>
      </c>
      <c r="AC176" s="257">
        <f t="shared" si="39"/>
        <v>3387.3412411475738</v>
      </c>
      <c r="AD176" s="258">
        <f t="shared" si="40"/>
        <v>13.841473229435993</v>
      </c>
      <c r="AE176" s="324">
        <f t="shared" si="45"/>
        <v>684.19917679972821</v>
      </c>
      <c r="AF176" s="258"/>
      <c r="AG176" s="256">
        <f>[1]!srEnew($C$11,$AB176,$C$49)</f>
        <v>38.394680011093257</v>
      </c>
      <c r="AH176" s="259">
        <f t="shared" si="41"/>
        <v>3225.1531209318337</v>
      </c>
      <c r="AI176" s="256">
        <f t="shared" si="42"/>
        <v>14.303817378500231</v>
      </c>
      <c r="AJ176" s="324">
        <f t="shared" si="43"/>
        <v>634.19917679972821</v>
      </c>
    </row>
    <row r="177" spans="5:36">
      <c r="E177" s="319"/>
      <c r="F177" s="43">
        <v>0</v>
      </c>
      <c r="G177" s="43">
        <v>2</v>
      </c>
      <c r="H177" s="43">
        <v>3</v>
      </c>
      <c r="I177" s="43">
        <v>4</v>
      </c>
      <c r="J177" s="43">
        <v>0</v>
      </c>
      <c r="K177" s="43">
        <v>0</v>
      </c>
      <c r="L177" s="43">
        <v>7</v>
      </c>
      <c r="M177" s="43">
        <v>0</v>
      </c>
      <c r="N177" s="43">
        <v>0</v>
      </c>
      <c r="O177" s="296" t="s">
        <v>145</v>
      </c>
      <c r="P177" s="43">
        <v>0</v>
      </c>
      <c r="Q177" s="43">
        <v>0</v>
      </c>
      <c r="R177" s="254">
        <f t="shared" si="34"/>
        <v>287.06</v>
      </c>
      <c r="S177" s="302">
        <f t="shared" si="44"/>
        <v>0.82999999999998408</v>
      </c>
      <c r="T177" s="297" t="str">
        <f t="shared" si="35"/>
        <v>023400700A000</v>
      </c>
      <c r="U177" s="270">
        <f t="shared" si="36"/>
        <v>682.94</v>
      </c>
      <c r="V177" s="270"/>
      <c r="W177" s="270"/>
      <c r="X177" s="270"/>
      <c r="Y177" s="270"/>
      <c r="Z177" s="270"/>
      <c r="AA177" s="303">
        <f t="shared" si="37"/>
        <v>43.670626656882384</v>
      </c>
      <c r="AB177" s="33">
        <f t="shared" si="38"/>
        <v>40.291196393014118</v>
      </c>
      <c r="AC177" s="257">
        <f t="shared" si="39"/>
        <v>3384.4604970131859</v>
      </c>
      <c r="AD177" s="258">
        <f t="shared" si="40"/>
        <v>13.849543933725871</v>
      </c>
      <c r="AE177" s="324">
        <f t="shared" si="45"/>
        <v>683.30418721205672</v>
      </c>
      <c r="AF177" s="258"/>
      <c r="AG177" s="256">
        <f>[1]!srEnew($C$11,$AB177,$C$49)</f>
        <v>38.358567490931684</v>
      </c>
      <c r="AH177" s="259">
        <f t="shared" si="41"/>
        <v>3222.1196692382614</v>
      </c>
      <c r="AI177" s="256">
        <f t="shared" si="42"/>
        <v>14.31328737787052</v>
      </c>
      <c r="AJ177" s="324">
        <f t="shared" si="43"/>
        <v>633.3041872120566</v>
      </c>
    </row>
    <row r="178" spans="5:36">
      <c r="E178" s="319"/>
      <c r="F178" s="43">
        <v>1</v>
      </c>
      <c r="G178" s="43">
        <v>0</v>
      </c>
      <c r="H178" s="43">
        <v>3</v>
      </c>
      <c r="I178" s="296">
        <v>4</v>
      </c>
      <c r="J178" s="296">
        <v>5</v>
      </c>
      <c r="K178" s="43">
        <v>6</v>
      </c>
      <c r="L178" s="43">
        <v>0</v>
      </c>
      <c r="M178" s="43">
        <v>0</v>
      </c>
      <c r="N178" s="43">
        <v>0</v>
      </c>
      <c r="O178" s="296" t="s">
        <v>145</v>
      </c>
      <c r="P178" s="43">
        <v>0</v>
      </c>
      <c r="Q178" s="43">
        <v>0</v>
      </c>
      <c r="R178" s="254">
        <f t="shared" si="34"/>
        <v>289.11</v>
      </c>
      <c r="S178" s="302">
        <f t="shared" si="44"/>
        <v>2.0500000000000114</v>
      </c>
      <c r="T178" s="297" t="str">
        <f t="shared" si="35"/>
        <v>103456000A000</v>
      </c>
      <c r="U178" s="270">
        <f t="shared" si="36"/>
        <v>680.89</v>
      </c>
      <c r="V178" s="270"/>
      <c r="W178" s="270"/>
      <c r="X178" s="270"/>
      <c r="Y178" s="270"/>
      <c r="Z178" s="270"/>
      <c r="AA178" s="303">
        <f t="shared" si="37"/>
        <v>43.58592319337842</v>
      </c>
      <c r="AB178" s="33">
        <f t="shared" si="38"/>
        <v>40.206492929510148</v>
      </c>
      <c r="AC178" s="257">
        <f t="shared" si="39"/>
        <v>3377.3454060788526</v>
      </c>
      <c r="AD178" s="258">
        <f t="shared" si="40"/>
        <v>13.869477600947862</v>
      </c>
      <c r="AE178" s="324">
        <f t="shared" si="45"/>
        <v>681.09367076057788</v>
      </c>
      <c r="AF178" s="258"/>
      <c r="AG178" s="256">
        <f>[1]!srEnew($C$11,$AB178,$C$49)</f>
        <v>38.269373917038607</v>
      </c>
      <c r="AH178" s="259">
        <f t="shared" si="41"/>
        <v>3214.6274090312431</v>
      </c>
      <c r="AI178" s="256">
        <f t="shared" si="42"/>
        <v>14.33667713535136</v>
      </c>
      <c r="AJ178" s="324">
        <f t="shared" si="43"/>
        <v>631.09367076057788</v>
      </c>
    </row>
    <row r="179" spans="5:36">
      <c r="E179" s="319"/>
      <c r="F179" s="43">
        <v>0</v>
      </c>
      <c r="G179" s="43">
        <v>2</v>
      </c>
      <c r="H179" s="43">
        <v>3</v>
      </c>
      <c r="I179" s="43">
        <v>4</v>
      </c>
      <c r="J179" s="296">
        <v>5</v>
      </c>
      <c r="K179" s="43">
        <v>6</v>
      </c>
      <c r="L179" s="43">
        <v>0</v>
      </c>
      <c r="M179" s="43">
        <v>0</v>
      </c>
      <c r="N179" s="43">
        <v>0</v>
      </c>
      <c r="O179" s="296" t="s">
        <v>145</v>
      </c>
      <c r="P179" s="43">
        <v>0</v>
      </c>
      <c r="Q179" s="43">
        <v>0</v>
      </c>
      <c r="R179" s="254">
        <f t="shared" si="34"/>
        <v>291.71000000000004</v>
      </c>
      <c r="S179" s="302">
        <f t="shared" si="44"/>
        <v>2.6000000000000227</v>
      </c>
      <c r="T179" s="297" t="str">
        <f t="shared" si="35"/>
        <v>023456000A000</v>
      </c>
      <c r="U179" s="270">
        <f t="shared" si="36"/>
        <v>678.29</v>
      </c>
      <c r="V179" s="270"/>
      <c r="W179" s="270"/>
      <c r="X179" s="270"/>
      <c r="Y179" s="270"/>
      <c r="Z179" s="270"/>
      <c r="AA179" s="303">
        <f t="shared" si="37"/>
        <v>43.478494410397779</v>
      </c>
      <c r="AB179" s="33">
        <f t="shared" si="38"/>
        <v>40.099064146529507</v>
      </c>
      <c r="AC179" s="257">
        <f t="shared" si="39"/>
        <v>3368.3213883084786</v>
      </c>
      <c r="AD179" s="258">
        <f t="shared" si="40"/>
        <v>13.894759325229414</v>
      </c>
      <c r="AE179" s="324">
        <f t="shared" si="45"/>
        <v>678.29008891967817</v>
      </c>
      <c r="AF179" s="258"/>
      <c r="AG179" s="256">
        <f>[1]!srEnew($C$11,$AB179,$C$49)</f>
        <v>38.156250359905926</v>
      </c>
      <c r="AH179" s="259">
        <f t="shared" si="41"/>
        <v>3205.1250302320977</v>
      </c>
      <c r="AI179" s="256">
        <f t="shared" si="42"/>
        <v>14.366342193619746</v>
      </c>
      <c r="AJ179" s="324">
        <f t="shared" si="43"/>
        <v>628.29008891967806</v>
      </c>
    </row>
    <row r="180" spans="5:36">
      <c r="E180" s="319"/>
      <c r="F180" s="43">
        <v>1</v>
      </c>
      <c r="G180" s="43">
        <v>2</v>
      </c>
      <c r="H180" s="43">
        <v>3</v>
      </c>
      <c r="I180" s="296">
        <v>4</v>
      </c>
      <c r="J180" s="43">
        <v>0</v>
      </c>
      <c r="K180" s="43">
        <v>0</v>
      </c>
      <c r="L180" s="43">
        <v>7</v>
      </c>
      <c r="M180" s="43">
        <v>0</v>
      </c>
      <c r="N180" s="43">
        <v>0</v>
      </c>
      <c r="O180" s="43">
        <v>0</v>
      </c>
      <c r="P180" s="43">
        <v>0</v>
      </c>
      <c r="Q180" s="43">
        <v>0</v>
      </c>
      <c r="R180" s="254">
        <f t="shared" si="34"/>
        <v>291.77999999999997</v>
      </c>
      <c r="S180" s="302">
        <f t="shared" si="44"/>
        <v>6.9999999999936335E-2</v>
      </c>
      <c r="T180" s="297" t="str">
        <f t="shared" si="35"/>
        <v>1234007000000</v>
      </c>
      <c r="U180" s="270">
        <f t="shared" si="36"/>
        <v>678.22</v>
      </c>
      <c r="V180" s="270"/>
      <c r="W180" s="270"/>
      <c r="X180" s="270"/>
      <c r="Y180" s="270"/>
      <c r="Z180" s="270"/>
      <c r="AA180" s="303">
        <f t="shared" si="37"/>
        <v>43.475602097009848</v>
      </c>
      <c r="AB180" s="33">
        <f t="shared" si="38"/>
        <v>40.096171833141575</v>
      </c>
      <c r="AC180" s="257">
        <f t="shared" si="39"/>
        <v>3368.0784339838924</v>
      </c>
      <c r="AD180" s="258">
        <f t="shared" si="40"/>
        <v>13.895439987036992</v>
      </c>
      <c r="AE180" s="324">
        <f t="shared" si="45"/>
        <v>678.21460787011574</v>
      </c>
      <c r="AF180" s="258"/>
      <c r="AG180" s="256">
        <f>[1]!srEnew($C$11,$AB180,$C$49)</f>
        <v>38.153204725675444</v>
      </c>
      <c r="AH180" s="259">
        <f t="shared" si="41"/>
        <v>3204.8691969567371</v>
      </c>
      <c r="AI180" s="256">
        <f t="shared" si="42"/>
        <v>14.367140868265428</v>
      </c>
      <c r="AJ180" s="324">
        <f t="shared" si="43"/>
        <v>628.21460787011574</v>
      </c>
    </row>
    <row r="181" spans="5:36">
      <c r="E181" s="319"/>
      <c r="F181" s="43">
        <v>1</v>
      </c>
      <c r="G181" s="43">
        <v>2</v>
      </c>
      <c r="H181" s="43">
        <v>3</v>
      </c>
      <c r="I181" s="296">
        <v>4</v>
      </c>
      <c r="J181" s="296">
        <v>5</v>
      </c>
      <c r="K181" s="43">
        <v>6</v>
      </c>
      <c r="L181" s="43">
        <v>0</v>
      </c>
      <c r="M181" s="43">
        <v>0</v>
      </c>
      <c r="N181" s="43">
        <v>0</v>
      </c>
      <c r="O181" s="43">
        <v>0</v>
      </c>
      <c r="P181" s="43">
        <v>0</v>
      </c>
      <c r="Q181" s="43">
        <v>0</v>
      </c>
      <c r="R181" s="254">
        <f t="shared" si="34"/>
        <v>296.43</v>
      </c>
      <c r="S181" s="302">
        <f t="shared" si="44"/>
        <v>4.6500000000000341</v>
      </c>
      <c r="T181" s="297" t="str">
        <f t="shared" si="35"/>
        <v>1234560000000</v>
      </c>
      <c r="U181" s="270">
        <f t="shared" si="36"/>
        <v>673.56999999999994</v>
      </c>
      <c r="V181" s="270"/>
      <c r="W181" s="270"/>
      <c r="X181" s="270"/>
      <c r="Y181" s="270"/>
      <c r="Z181" s="270"/>
      <c r="AA181" s="303">
        <f t="shared" si="37"/>
        <v>43.283469850525243</v>
      </c>
      <c r="AB181" s="33">
        <f t="shared" si="38"/>
        <v>39.904039586656978</v>
      </c>
      <c r="AC181" s="257">
        <f t="shared" si="39"/>
        <v>3351.9393252791861</v>
      </c>
      <c r="AD181" s="258">
        <f t="shared" si="40"/>
        <v>13.940655378540532</v>
      </c>
      <c r="AE181" s="324">
        <f t="shared" si="45"/>
        <v>673.20050957773765</v>
      </c>
      <c r="AF181" s="258"/>
      <c r="AG181" s="256">
        <f>[1]!srEnew($C$11,$AB181,$C$49)</f>
        <v>37.9508875946497</v>
      </c>
      <c r="AH181" s="259">
        <f t="shared" si="41"/>
        <v>3187.8745579505749</v>
      </c>
      <c r="AI181" s="256">
        <f t="shared" si="42"/>
        <v>14.420195684014651</v>
      </c>
      <c r="AJ181" s="324">
        <f t="shared" si="43"/>
        <v>623.20050957773753</v>
      </c>
    </row>
    <row r="182" spans="5:36">
      <c r="E182" s="319"/>
      <c r="F182" s="268">
        <v>0</v>
      </c>
      <c r="G182" s="268">
        <v>0</v>
      </c>
      <c r="H182" s="269">
        <v>0</v>
      </c>
      <c r="I182" s="296">
        <v>0</v>
      </c>
      <c r="J182" s="320">
        <v>5</v>
      </c>
      <c r="K182" s="296">
        <v>0</v>
      </c>
      <c r="L182" s="43">
        <v>7</v>
      </c>
      <c r="M182" s="296">
        <v>0</v>
      </c>
      <c r="N182" s="296">
        <v>0</v>
      </c>
      <c r="O182" s="296">
        <v>0</v>
      </c>
      <c r="P182" s="296">
        <v>0</v>
      </c>
      <c r="Q182" s="296">
        <v>0</v>
      </c>
      <c r="R182" s="254">
        <f t="shared" si="34"/>
        <v>296.63</v>
      </c>
      <c r="S182" s="302">
        <f t="shared" si="44"/>
        <v>0.19999999999998863</v>
      </c>
      <c r="T182" s="297" t="str">
        <f t="shared" si="35"/>
        <v>0000507000000</v>
      </c>
      <c r="U182" s="270">
        <f t="shared" si="36"/>
        <v>673.37</v>
      </c>
      <c r="V182" s="270"/>
      <c r="W182" s="270"/>
      <c r="X182" s="270"/>
      <c r="Y182" s="270"/>
      <c r="Z182" s="270"/>
      <c r="AA182" s="303">
        <f t="shared" si="37"/>
        <v>43.275206097988274</v>
      </c>
      <c r="AB182" s="33">
        <f t="shared" si="38"/>
        <v>39.895775834120009</v>
      </c>
      <c r="AC182" s="257">
        <f t="shared" si="39"/>
        <v>3351.2451700660808</v>
      </c>
      <c r="AD182" s="258">
        <f t="shared" si="40"/>
        <v>13.942600126562189</v>
      </c>
      <c r="AE182" s="324">
        <f t="shared" si="45"/>
        <v>672.98484943613005</v>
      </c>
      <c r="AF182" s="258"/>
      <c r="AG182" s="256">
        <f>[1]!srEnew($C$11,$AB182,$C$49)</f>
        <v>37.942185782562575</v>
      </c>
      <c r="AH182" s="259">
        <f t="shared" si="41"/>
        <v>3187.1436057352562</v>
      </c>
      <c r="AI182" s="256">
        <f t="shared" si="42"/>
        <v>14.422477611573756</v>
      </c>
      <c r="AJ182" s="324">
        <f t="shared" si="43"/>
        <v>622.98484943613005</v>
      </c>
    </row>
    <row r="183" spans="5:36">
      <c r="E183" s="319"/>
      <c r="F183" s="268">
        <v>0</v>
      </c>
      <c r="G183" s="268">
        <v>0</v>
      </c>
      <c r="H183" s="269">
        <v>0</v>
      </c>
      <c r="I183" s="296">
        <v>0</v>
      </c>
      <c r="J183" s="296">
        <v>0</v>
      </c>
      <c r="K183" s="320">
        <v>6</v>
      </c>
      <c r="L183" s="43">
        <v>7</v>
      </c>
      <c r="M183" s="296">
        <v>0</v>
      </c>
      <c r="N183" s="296">
        <v>0</v>
      </c>
      <c r="O183" s="296">
        <v>0</v>
      </c>
      <c r="P183" s="296">
        <v>0</v>
      </c>
      <c r="Q183" s="296">
        <v>0</v>
      </c>
      <c r="R183" s="254">
        <f t="shared" si="34"/>
        <v>297.19</v>
      </c>
      <c r="S183" s="302">
        <f t="shared" si="44"/>
        <v>0.56000000000000227</v>
      </c>
      <c r="T183" s="297" t="str">
        <f t="shared" si="35"/>
        <v>0000067000000</v>
      </c>
      <c r="U183" s="270">
        <f t="shared" si="36"/>
        <v>672.81</v>
      </c>
      <c r="V183" s="270"/>
      <c r="W183" s="270"/>
      <c r="X183" s="270"/>
      <c r="Y183" s="270"/>
      <c r="Z183" s="270"/>
      <c r="AA183" s="303">
        <f t="shared" si="37"/>
        <v>43.252067590884749</v>
      </c>
      <c r="AB183" s="33">
        <f t="shared" si="38"/>
        <v>39.872637327016484</v>
      </c>
      <c r="AC183" s="257">
        <f t="shared" si="39"/>
        <v>3349.3015354693848</v>
      </c>
      <c r="AD183" s="258">
        <f t="shared" si="40"/>
        <v>13.94804542102283</v>
      </c>
      <c r="AE183" s="324">
        <f t="shared" si="45"/>
        <v>672.38100103962847</v>
      </c>
      <c r="AF183" s="258"/>
      <c r="AG183" s="256">
        <f>[1]!srEnew($C$11,$AB183,$C$49)</f>
        <v>37.917820708718608</v>
      </c>
      <c r="AH183" s="259">
        <f t="shared" si="41"/>
        <v>3185.0969395323632</v>
      </c>
      <c r="AI183" s="256">
        <f t="shared" si="42"/>
        <v>14.428867008739255</v>
      </c>
      <c r="AJ183" s="324">
        <f t="shared" si="43"/>
        <v>622.38100103962836</v>
      </c>
    </row>
    <row r="184" spans="5:36">
      <c r="E184" s="319"/>
      <c r="F184" s="43">
        <v>1</v>
      </c>
      <c r="G184" s="43">
        <v>2</v>
      </c>
      <c r="H184" s="43">
        <v>3</v>
      </c>
      <c r="I184" s="296">
        <v>4</v>
      </c>
      <c r="J184" s="43">
        <v>0</v>
      </c>
      <c r="K184" s="43">
        <v>0</v>
      </c>
      <c r="L184" s="43">
        <v>7</v>
      </c>
      <c r="M184" s="43">
        <v>0</v>
      </c>
      <c r="N184" s="43">
        <v>0</v>
      </c>
      <c r="O184" s="296" t="s">
        <v>314</v>
      </c>
      <c r="P184" s="43">
        <v>0</v>
      </c>
      <c r="Q184" s="43">
        <v>0</v>
      </c>
      <c r="R184" s="254">
        <f t="shared" si="34"/>
        <v>297.26</v>
      </c>
      <c r="S184" s="302">
        <f t="shared" si="44"/>
        <v>6.9999999999993179E-2</v>
      </c>
      <c r="T184" s="297" t="str">
        <f t="shared" si="35"/>
        <v>123400700A000</v>
      </c>
      <c r="U184" s="270">
        <f t="shared" si="36"/>
        <v>672.74</v>
      </c>
      <c r="V184" s="270"/>
      <c r="W184" s="270"/>
      <c r="X184" s="270"/>
      <c r="Y184" s="270"/>
      <c r="Z184" s="270"/>
      <c r="AA184" s="303">
        <f t="shared" si="37"/>
        <v>43.249175277496811</v>
      </c>
      <c r="AB184" s="33">
        <f t="shared" si="38"/>
        <v>39.869745013628538</v>
      </c>
      <c r="AC184" s="257">
        <f t="shared" si="39"/>
        <v>3349.0585811447972</v>
      </c>
      <c r="AD184" s="258">
        <f t="shared" si="40"/>
        <v>13.948726082830412</v>
      </c>
      <c r="AE184" s="324">
        <f t="shared" si="45"/>
        <v>672.30551999006559</v>
      </c>
      <c r="AF184" s="258"/>
      <c r="AG184" s="256">
        <f>[1]!srEnew($C$11,$AB184,$C$49)</f>
        <v>37.914775074488105</v>
      </c>
      <c r="AH184" s="259">
        <f t="shared" si="41"/>
        <v>3184.8411062570008</v>
      </c>
      <c r="AI184" s="256">
        <f t="shared" si="42"/>
        <v>14.429665683384945</v>
      </c>
      <c r="AJ184" s="324">
        <f t="shared" si="43"/>
        <v>622.30551999006548</v>
      </c>
    </row>
    <row r="185" spans="5:36">
      <c r="E185" s="319"/>
      <c r="F185" s="43">
        <v>1</v>
      </c>
      <c r="G185" s="43">
        <v>2</v>
      </c>
      <c r="H185" s="43">
        <v>3</v>
      </c>
      <c r="I185" s="296">
        <v>4</v>
      </c>
      <c r="J185" s="296">
        <v>5</v>
      </c>
      <c r="K185" s="43">
        <v>6</v>
      </c>
      <c r="L185" s="43">
        <v>0</v>
      </c>
      <c r="M185" s="43">
        <v>0</v>
      </c>
      <c r="N185" s="43">
        <v>0</v>
      </c>
      <c r="O185" s="296" t="s">
        <v>314</v>
      </c>
      <c r="P185" s="43">
        <v>0</v>
      </c>
      <c r="Q185" s="43">
        <v>0</v>
      </c>
      <c r="R185" s="254">
        <f t="shared" si="34"/>
        <v>301.91000000000003</v>
      </c>
      <c r="S185" s="302">
        <f t="shared" si="44"/>
        <v>4.6500000000000341</v>
      </c>
      <c r="T185" s="297" t="str">
        <f t="shared" si="35"/>
        <v>123456000A000</v>
      </c>
      <c r="U185" s="270">
        <f t="shared" si="36"/>
        <v>668.08999999999992</v>
      </c>
      <c r="V185" s="270"/>
      <c r="W185" s="270"/>
      <c r="X185" s="270"/>
      <c r="Y185" s="270"/>
      <c r="Z185" s="270"/>
      <c r="AA185" s="303">
        <f t="shared" si="37"/>
        <v>43.057043031012206</v>
      </c>
      <c r="AB185" s="33">
        <f t="shared" si="38"/>
        <v>39.677612767143941</v>
      </c>
      <c r="AC185" s="257">
        <f t="shared" si="39"/>
        <v>3332.9194724400909</v>
      </c>
      <c r="AD185" s="258">
        <f t="shared" si="40"/>
        <v>13.993941474333951</v>
      </c>
      <c r="AE185" s="324">
        <f t="shared" si="45"/>
        <v>667.2914216976875</v>
      </c>
      <c r="AF185" s="258"/>
      <c r="AG185" s="256">
        <f>[1]!srEnew($C$11,$AB185,$C$49)</f>
        <v>37.712457943462368</v>
      </c>
      <c r="AH185" s="259">
        <f t="shared" si="41"/>
        <v>3167.8464672508389</v>
      </c>
      <c r="AI185" s="256">
        <f t="shared" si="42"/>
        <v>14.482720499134166</v>
      </c>
      <c r="AJ185" s="324">
        <f t="shared" si="43"/>
        <v>617.2914216976875</v>
      </c>
    </row>
    <row r="186" spans="5:36">
      <c r="E186" s="319"/>
      <c r="F186" s="268">
        <v>0</v>
      </c>
      <c r="G186" s="268">
        <v>0</v>
      </c>
      <c r="H186" s="269">
        <v>0</v>
      </c>
      <c r="I186" s="296">
        <v>0</v>
      </c>
      <c r="J186" s="320">
        <v>5</v>
      </c>
      <c r="K186" s="296">
        <v>0</v>
      </c>
      <c r="L186" s="43">
        <v>7</v>
      </c>
      <c r="M186" s="296">
        <v>0</v>
      </c>
      <c r="N186" s="296">
        <v>0</v>
      </c>
      <c r="O186" s="296" t="s">
        <v>145</v>
      </c>
      <c r="P186" s="296">
        <v>0</v>
      </c>
      <c r="Q186" s="296">
        <v>0</v>
      </c>
      <c r="R186" s="254">
        <f t="shared" si="34"/>
        <v>302.11</v>
      </c>
      <c r="S186" s="302">
        <f t="shared" si="44"/>
        <v>0.19999999999998863</v>
      </c>
      <c r="T186" s="297" t="str">
        <f t="shared" si="35"/>
        <v>000050700A000</v>
      </c>
      <c r="U186" s="270">
        <f t="shared" si="36"/>
        <v>667.89</v>
      </c>
      <c r="V186" s="270"/>
      <c r="W186" s="270"/>
      <c r="X186" s="270"/>
      <c r="Y186" s="270"/>
      <c r="Z186" s="270"/>
      <c r="AA186" s="303">
        <f t="shared" si="37"/>
        <v>43.048779278475237</v>
      </c>
      <c r="AB186" s="33">
        <f t="shared" si="38"/>
        <v>39.669349014606972</v>
      </c>
      <c r="AC186" s="257">
        <f t="shared" si="39"/>
        <v>3332.2253172269857</v>
      </c>
      <c r="AD186" s="258">
        <f t="shared" si="40"/>
        <v>13.995886222355608</v>
      </c>
      <c r="AE186" s="324">
        <f t="shared" si="45"/>
        <v>667.0757615560799</v>
      </c>
      <c r="AF186" s="258"/>
      <c r="AG186" s="256">
        <f>[1]!srEnew($C$11,$AB186,$C$49)</f>
        <v>37.703756131375243</v>
      </c>
      <c r="AH186" s="259">
        <f t="shared" si="41"/>
        <v>3167.1155150355203</v>
      </c>
      <c r="AI186" s="256">
        <f t="shared" si="42"/>
        <v>14.485002426693271</v>
      </c>
      <c r="AJ186" s="324">
        <f t="shared" si="43"/>
        <v>617.0757615560799</v>
      </c>
    </row>
    <row r="187" spans="5:36">
      <c r="E187" s="319"/>
      <c r="F187" s="268">
        <v>0</v>
      </c>
      <c r="G187" s="268">
        <v>0</v>
      </c>
      <c r="H187" s="269">
        <v>0</v>
      </c>
      <c r="I187" s="296">
        <v>0</v>
      </c>
      <c r="J187" s="296">
        <v>0</v>
      </c>
      <c r="K187" s="320">
        <v>6</v>
      </c>
      <c r="L187" s="43">
        <v>7</v>
      </c>
      <c r="M187" s="296">
        <v>0</v>
      </c>
      <c r="N187" s="296">
        <v>0</v>
      </c>
      <c r="O187" s="296" t="s">
        <v>145</v>
      </c>
      <c r="P187" s="296">
        <v>0</v>
      </c>
      <c r="Q187" s="296">
        <v>0</v>
      </c>
      <c r="R187" s="254">
        <f t="shared" si="34"/>
        <v>302.67</v>
      </c>
      <c r="S187" s="302">
        <f t="shared" si="44"/>
        <v>0.56000000000000227</v>
      </c>
      <c r="T187" s="297" t="str">
        <f t="shared" si="35"/>
        <v>000006700A000</v>
      </c>
      <c r="U187" s="270">
        <f t="shared" si="36"/>
        <v>667.32999999999993</v>
      </c>
      <c r="V187" s="270"/>
      <c r="W187" s="270"/>
      <c r="X187" s="270"/>
      <c r="Y187" s="270"/>
      <c r="Z187" s="270"/>
      <c r="AA187" s="303">
        <f t="shared" si="37"/>
        <v>43.025640771371712</v>
      </c>
      <c r="AB187" s="33">
        <f t="shared" si="38"/>
        <v>39.646210507503447</v>
      </c>
      <c r="AC187" s="257">
        <f t="shared" si="39"/>
        <v>3330.2816826302897</v>
      </c>
      <c r="AD187" s="258">
        <f t="shared" si="40"/>
        <v>14.001331516816251</v>
      </c>
      <c r="AE187" s="324">
        <f t="shared" si="45"/>
        <v>666.47191315957843</v>
      </c>
      <c r="AF187" s="258"/>
      <c r="AG187" s="256">
        <f>[1]!srEnew($C$11,$AB187,$C$49)</f>
        <v>37.679391057531284</v>
      </c>
      <c r="AH187" s="259">
        <f t="shared" si="41"/>
        <v>3165.0688488326277</v>
      </c>
      <c r="AI187" s="256">
        <f t="shared" si="42"/>
        <v>14.491391823858768</v>
      </c>
      <c r="AJ187" s="324">
        <f t="shared" si="43"/>
        <v>616.47191315957843</v>
      </c>
    </row>
    <row r="188" spans="5:36">
      <c r="E188" s="319"/>
      <c r="F188" s="305">
        <v>1</v>
      </c>
      <c r="G188" s="43">
        <v>0</v>
      </c>
      <c r="H188" s="43">
        <v>0</v>
      </c>
      <c r="I188" s="43">
        <v>0</v>
      </c>
      <c r="J188" s="296">
        <v>5</v>
      </c>
      <c r="K188" s="43">
        <v>0</v>
      </c>
      <c r="L188" s="43">
        <v>7</v>
      </c>
      <c r="M188" s="43">
        <v>0</v>
      </c>
      <c r="N188" s="43">
        <v>0</v>
      </c>
      <c r="O188" s="43">
        <v>0</v>
      </c>
      <c r="P188" s="43">
        <v>0</v>
      </c>
      <c r="Q188" s="43">
        <v>0</v>
      </c>
      <c r="R188" s="254">
        <f t="shared" si="34"/>
        <v>306.83</v>
      </c>
      <c r="S188" s="302">
        <f t="shared" si="44"/>
        <v>4.1599999999999682</v>
      </c>
      <c r="T188" s="297" t="str">
        <f t="shared" si="35"/>
        <v>1000507000000</v>
      </c>
      <c r="U188" s="270">
        <f t="shared" si="36"/>
        <v>663.17000000000007</v>
      </c>
      <c r="V188" s="270"/>
      <c r="W188" s="270"/>
      <c r="X188" s="270"/>
      <c r="Y188" s="270"/>
      <c r="Z188" s="270"/>
      <c r="AA188" s="303">
        <f t="shared" si="37"/>
        <v>42.853754718602701</v>
      </c>
      <c r="AB188" s="33">
        <f t="shared" si="38"/>
        <v>39.474324454734436</v>
      </c>
      <c r="AC188" s="257">
        <f t="shared" si="39"/>
        <v>3315.8432541976927</v>
      </c>
      <c r="AD188" s="258">
        <f t="shared" si="40"/>
        <v>14.041782275666728</v>
      </c>
      <c r="AE188" s="324">
        <f t="shared" si="45"/>
        <v>661.98618221413915</v>
      </c>
      <c r="AF188" s="258"/>
      <c r="AG188" s="256">
        <f>[1]!srEnew($C$11,$AB188,$C$49)</f>
        <v>37.498393366119011</v>
      </c>
      <c r="AH188" s="259">
        <f t="shared" si="41"/>
        <v>3149.8650427539969</v>
      </c>
      <c r="AI188" s="256">
        <f t="shared" si="42"/>
        <v>14.538855917088179</v>
      </c>
      <c r="AJ188" s="324">
        <f t="shared" si="43"/>
        <v>611.98618221413926</v>
      </c>
    </row>
    <row r="189" spans="5:36">
      <c r="E189" s="319"/>
      <c r="F189" s="305">
        <v>1</v>
      </c>
      <c r="G189" s="43">
        <v>0</v>
      </c>
      <c r="H189" s="43">
        <v>0</v>
      </c>
      <c r="I189" s="43">
        <v>0</v>
      </c>
      <c r="J189" s="43">
        <v>0</v>
      </c>
      <c r="K189" s="43">
        <v>6</v>
      </c>
      <c r="L189" s="43">
        <v>7</v>
      </c>
      <c r="M189" s="43">
        <v>0</v>
      </c>
      <c r="N189" s="43">
        <v>0</v>
      </c>
      <c r="O189" s="43">
        <v>0</v>
      </c>
      <c r="P189" s="43">
        <v>0</v>
      </c>
      <c r="Q189" s="43">
        <v>0</v>
      </c>
      <c r="R189" s="254">
        <f t="shared" si="34"/>
        <v>307.39</v>
      </c>
      <c r="S189" s="302">
        <f t="shared" si="44"/>
        <v>0.56000000000000227</v>
      </c>
      <c r="T189" s="297" t="str">
        <f t="shared" si="35"/>
        <v>1000067000000</v>
      </c>
      <c r="U189" s="270">
        <f t="shared" si="36"/>
        <v>662.61</v>
      </c>
      <c r="V189" s="270"/>
      <c r="W189" s="270"/>
      <c r="X189" s="270"/>
      <c r="Y189" s="270"/>
      <c r="Z189" s="270"/>
      <c r="AA189" s="303">
        <f t="shared" si="37"/>
        <v>42.830616211499176</v>
      </c>
      <c r="AB189" s="33">
        <f t="shared" si="38"/>
        <v>39.451185947630911</v>
      </c>
      <c r="AC189" s="257">
        <f t="shared" si="39"/>
        <v>3313.8996196009966</v>
      </c>
      <c r="AD189" s="258">
        <f t="shared" si="40"/>
        <v>14.047227570127371</v>
      </c>
      <c r="AE189" s="324">
        <f t="shared" si="45"/>
        <v>661.38233381763757</v>
      </c>
      <c r="AF189" s="258"/>
      <c r="AG189" s="256">
        <f>[1]!srEnew($C$11,$AB189,$C$49)</f>
        <v>37.474028292275044</v>
      </c>
      <c r="AH189" s="259">
        <f t="shared" si="41"/>
        <v>3147.8183765511035</v>
      </c>
      <c r="AI189" s="256">
        <f t="shared" si="42"/>
        <v>14.545245314253679</v>
      </c>
      <c r="AJ189" s="324">
        <f t="shared" si="43"/>
        <v>611.38233381763757</v>
      </c>
    </row>
    <row r="190" spans="5:36">
      <c r="E190" s="319"/>
      <c r="F190" s="43">
        <v>0</v>
      </c>
      <c r="G190" s="305">
        <v>2</v>
      </c>
      <c r="H190" s="43">
        <v>0</v>
      </c>
      <c r="I190" s="43">
        <v>0</v>
      </c>
      <c r="J190" s="296">
        <v>5</v>
      </c>
      <c r="K190" s="43">
        <v>0</v>
      </c>
      <c r="L190" s="43">
        <v>7</v>
      </c>
      <c r="M190" s="43">
        <v>0</v>
      </c>
      <c r="N190" s="43">
        <v>0</v>
      </c>
      <c r="O190" s="43">
        <v>0</v>
      </c>
      <c r="P190" s="43">
        <v>0</v>
      </c>
      <c r="Q190" s="43">
        <v>0</v>
      </c>
      <c r="R190" s="254">
        <f t="shared" si="34"/>
        <v>309.42999999999995</v>
      </c>
      <c r="S190" s="302">
        <f t="shared" si="44"/>
        <v>2.0399999999999636</v>
      </c>
      <c r="T190" s="297" t="str">
        <f t="shared" si="35"/>
        <v>0200507000000</v>
      </c>
      <c r="U190" s="270">
        <f t="shared" si="36"/>
        <v>660.57</v>
      </c>
      <c r="V190" s="270"/>
      <c r="W190" s="270"/>
      <c r="X190" s="270"/>
      <c r="Y190" s="270"/>
      <c r="Z190" s="270"/>
      <c r="AA190" s="303">
        <f t="shared" si="37"/>
        <v>42.74632593562206</v>
      </c>
      <c r="AB190" s="33">
        <f t="shared" si="38"/>
        <v>39.366895671753795</v>
      </c>
      <c r="AC190" s="257">
        <f t="shared" si="39"/>
        <v>3306.8192364273186</v>
      </c>
      <c r="AD190" s="258">
        <f t="shared" si="40"/>
        <v>14.067063999948278</v>
      </c>
      <c r="AE190" s="324">
        <f t="shared" si="45"/>
        <v>659.18260037323944</v>
      </c>
      <c r="AF190" s="258"/>
      <c r="AG190" s="256">
        <f>[1]!srEnew($C$11,$AB190,$C$49)</f>
        <v>37.38526980898633</v>
      </c>
      <c r="AH190" s="259">
        <f t="shared" si="41"/>
        <v>3140.3626639548515</v>
      </c>
      <c r="AI190" s="256">
        <f t="shared" si="42"/>
        <v>14.568520975356563</v>
      </c>
      <c r="AJ190" s="324">
        <f t="shared" si="43"/>
        <v>609.18260037323944</v>
      </c>
    </row>
    <row r="191" spans="5:36">
      <c r="E191" s="319"/>
      <c r="F191" s="43">
        <v>0</v>
      </c>
      <c r="G191" s="305">
        <v>2</v>
      </c>
      <c r="H191" s="43">
        <v>0</v>
      </c>
      <c r="I191" s="43">
        <v>0</v>
      </c>
      <c r="J191" s="43">
        <v>0</v>
      </c>
      <c r="K191" s="43">
        <v>6</v>
      </c>
      <c r="L191" s="43">
        <v>7</v>
      </c>
      <c r="M191" s="43">
        <v>0</v>
      </c>
      <c r="N191" s="43">
        <v>0</v>
      </c>
      <c r="O191" s="43">
        <v>0</v>
      </c>
      <c r="P191" s="43">
        <v>0</v>
      </c>
      <c r="Q191" s="43">
        <v>0</v>
      </c>
      <c r="R191" s="254">
        <f t="shared" si="34"/>
        <v>309.99</v>
      </c>
      <c r="S191" s="302">
        <f t="shared" si="44"/>
        <v>0.56000000000005912</v>
      </c>
      <c r="T191" s="297" t="str">
        <f t="shared" si="35"/>
        <v>0200067000000</v>
      </c>
      <c r="U191" s="270">
        <f t="shared" si="36"/>
        <v>660.01</v>
      </c>
      <c r="V191" s="270"/>
      <c r="W191" s="270"/>
      <c r="X191" s="270"/>
      <c r="Y191" s="270"/>
      <c r="Z191" s="270"/>
      <c r="AA191" s="303">
        <f t="shared" si="37"/>
        <v>42.723187428518536</v>
      </c>
      <c r="AB191" s="33">
        <f t="shared" si="38"/>
        <v>39.34375716465027</v>
      </c>
      <c r="AC191" s="257">
        <f t="shared" si="39"/>
        <v>3304.8756018306226</v>
      </c>
      <c r="AD191" s="258">
        <f t="shared" si="40"/>
        <v>14.072509294408921</v>
      </c>
      <c r="AE191" s="324">
        <f t="shared" si="45"/>
        <v>658.57875197673786</v>
      </c>
      <c r="AF191" s="258"/>
      <c r="AG191" s="256">
        <f>[1]!srEnew($C$11,$AB191,$C$49)</f>
        <v>37.360904735142363</v>
      </c>
      <c r="AH191" s="259">
        <f t="shared" si="41"/>
        <v>3138.3159977519585</v>
      </c>
      <c r="AI191" s="256">
        <f t="shared" si="42"/>
        <v>14.574910372522062</v>
      </c>
      <c r="AJ191" s="324">
        <f t="shared" si="43"/>
        <v>608.57875197673775</v>
      </c>
    </row>
    <row r="192" spans="5:36">
      <c r="E192" s="319"/>
      <c r="F192" s="305">
        <v>1</v>
      </c>
      <c r="G192" s="43">
        <v>0</v>
      </c>
      <c r="H192" s="43">
        <v>0</v>
      </c>
      <c r="I192" s="43">
        <v>0</v>
      </c>
      <c r="J192" s="296">
        <v>5</v>
      </c>
      <c r="K192" s="43">
        <v>0</v>
      </c>
      <c r="L192" s="43">
        <v>7</v>
      </c>
      <c r="M192" s="43">
        <v>0</v>
      </c>
      <c r="N192" s="43">
        <v>0</v>
      </c>
      <c r="O192" s="296" t="s">
        <v>145</v>
      </c>
      <c r="P192" s="43">
        <v>0</v>
      </c>
      <c r="Q192" s="43">
        <v>0</v>
      </c>
      <c r="R192" s="254">
        <f t="shared" si="34"/>
        <v>312.31</v>
      </c>
      <c r="S192" s="302">
        <f t="shared" si="44"/>
        <v>2.3199999999999932</v>
      </c>
      <c r="T192" s="297" t="str">
        <f t="shared" si="35"/>
        <v>100050700A000</v>
      </c>
      <c r="U192" s="270">
        <f t="shared" si="36"/>
        <v>657.69</v>
      </c>
      <c r="V192" s="270"/>
      <c r="W192" s="270"/>
      <c r="X192" s="270"/>
      <c r="Y192" s="270"/>
      <c r="Z192" s="270"/>
      <c r="AA192" s="303">
        <f t="shared" si="37"/>
        <v>42.627327899089664</v>
      </c>
      <c r="AB192" s="33">
        <f t="shared" si="38"/>
        <v>39.247897635221399</v>
      </c>
      <c r="AC192" s="257">
        <f t="shared" si="39"/>
        <v>3296.8234013585975</v>
      </c>
      <c r="AD192" s="258">
        <f t="shared" si="40"/>
        <v>14.095068371460147</v>
      </c>
      <c r="AE192" s="324">
        <f t="shared" si="45"/>
        <v>656.07709433408911</v>
      </c>
      <c r="AF192" s="258"/>
      <c r="AG192" s="256">
        <f>[1]!srEnew($C$11,$AB192,$C$49)</f>
        <v>37.259963714931679</v>
      </c>
      <c r="AH192" s="259">
        <f t="shared" si="41"/>
        <v>3129.836952054261</v>
      </c>
      <c r="AI192" s="256">
        <f t="shared" si="42"/>
        <v>14.601380732207693</v>
      </c>
      <c r="AJ192" s="324">
        <f t="shared" si="43"/>
        <v>606.07709433408911</v>
      </c>
    </row>
    <row r="193" spans="5:36">
      <c r="E193" s="319"/>
      <c r="F193" s="305">
        <v>1</v>
      </c>
      <c r="G193" s="43">
        <v>0</v>
      </c>
      <c r="H193" s="43">
        <v>0</v>
      </c>
      <c r="I193" s="43">
        <v>0</v>
      </c>
      <c r="J193" s="43">
        <v>0</v>
      </c>
      <c r="K193" s="43">
        <v>6</v>
      </c>
      <c r="L193" s="43">
        <v>7</v>
      </c>
      <c r="M193" s="43">
        <v>0</v>
      </c>
      <c r="N193" s="43">
        <v>0</v>
      </c>
      <c r="O193" s="296" t="s">
        <v>145</v>
      </c>
      <c r="P193" s="43">
        <v>0</v>
      </c>
      <c r="Q193" s="43">
        <v>0</v>
      </c>
      <c r="R193" s="254">
        <f t="shared" si="34"/>
        <v>312.87</v>
      </c>
      <c r="S193" s="302">
        <f t="shared" si="44"/>
        <v>0.56000000000000227</v>
      </c>
      <c r="T193" s="297" t="str">
        <f t="shared" si="35"/>
        <v>100006700A000</v>
      </c>
      <c r="U193" s="270">
        <f t="shared" si="36"/>
        <v>657.13</v>
      </c>
      <c r="V193" s="270"/>
      <c r="W193" s="270"/>
      <c r="X193" s="270"/>
      <c r="Y193" s="270"/>
      <c r="Z193" s="270"/>
      <c r="AA193" s="303">
        <f t="shared" si="37"/>
        <v>42.604189391986139</v>
      </c>
      <c r="AB193" s="33">
        <f t="shared" si="38"/>
        <v>39.224759128117874</v>
      </c>
      <c r="AC193" s="257">
        <f t="shared" si="39"/>
        <v>3294.8797667619015</v>
      </c>
      <c r="AD193" s="258">
        <f t="shared" si="40"/>
        <v>14.10051366592079</v>
      </c>
      <c r="AE193" s="324">
        <f t="shared" si="45"/>
        <v>655.47324593758754</v>
      </c>
      <c r="AF193" s="258"/>
      <c r="AG193" s="256">
        <f>[1]!srEnew($C$11,$AB193,$C$49)</f>
        <v>37.235598641087712</v>
      </c>
      <c r="AH193" s="259">
        <f t="shared" si="41"/>
        <v>3127.790285851368</v>
      </c>
      <c r="AI193" s="256">
        <f t="shared" si="42"/>
        <v>14.607770129373193</v>
      </c>
      <c r="AJ193" s="324">
        <f t="shared" si="43"/>
        <v>605.47324593758754</v>
      </c>
    </row>
    <row r="194" spans="5:36">
      <c r="E194" s="319"/>
      <c r="F194" s="43">
        <v>0</v>
      </c>
      <c r="G194" s="305">
        <v>2</v>
      </c>
      <c r="H194" s="43">
        <v>0</v>
      </c>
      <c r="I194" s="43">
        <v>0</v>
      </c>
      <c r="J194" s="296">
        <v>5</v>
      </c>
      <c r="K194" s="43">
        <v>0</v>
      </c>
      <c r="L194" s="43">
        <v>7</v>
      </c>
      <c r="M194" s="43">
        <v>0</v>
      </c>
      <c r="N194" s="43">
        <v>0</v>
      </c>
      <c r="O194" s="296" t="s">
        <v>145</v>
      </c>
      <c r="P194" s="43">
        <v>0</v>
      </c>
      <c r="Q194" s="43">
        <v>0</v>
      </c>
      <c r="R194" s="254">
        <f t="shared" si="34"/>
        <v>314.90999999999997</v>
      </c>
      <c r="S194" s="302">
        <f t="shared" si="44"/>
        <v>2.0399999999999636</v>
      </c>
      <c r="T194" s="297" t="str">
        <f t="shared" si="35"/>
        <v>020050700A000</v>
      </c>
      <c r="U194" s="270">
        <f t="shared" si="36"/>
        <v>655.09</v>
      </c>
      <c r="V194" s="270"/>
      <c r="W194" s="270"/>
      <c r="X194" s="270"/>
      <c r="Y194" s="270"/>
      <c r="Z194" s="270"/>
      <c r="AA194" s="303">
        <f t="shared" si="37"/>
        <v>42.519899116109031</v>
      </c>
      <c r="AB194" s="33">
        <f t="shared" si="38"/>
        <v>39.140468852240765</v>
      </c>
      <c r="AC194" s="257">
        <f t="shared" si="39"/>
        <v>3287.7993835882244</v>
      </c>
      <c r="AD194" s="258">
        <f t="shared" si="40"/>
        <v>14.120350095741697</v>
      </c>
      <c r="AE194" s="324">
        <f t="shared" si="45"/>
        <v>653.27351249318951</v>
      </c>
      <c r="AF194" s="258"/>
      <c r="AG194" s="256">
        <f>[1]!srEnew($C$11,$AB194,$C$49)</f>
        <v>37.146840157799005</v>
      </c>
      <c r="AH194" s="259">
        <f t="shared" si="41"/>
        <v>3120.3345732551165</v>
      </c>
      <c r="AI194" s="256">
        <f t="shared" si="42"/>
        <v>14.631045790476076</v>
      </c>
      <c r="AJ194" s="324">
        <f t="shared" si="43"/>
        <v>603.27351249318951</v>
      </c>
    </row>
    <row r="195" spans="5:36">
      <c r="E195" s="319"/>
      <c r="F195" s="43">
        <v>0</v>
      </c>
      <c r="G195" s="305">
        <v>2</v>
      </c>
      <c r="H195" s="43">
        <v>0</v>
      </c>
      <c r="I195" s="43">
        <v>0</v>
      </c>
      <c r="J195" s="43">
        <v>0</v>
      </c>
      <c r="K195" s="43">
        <v>6</v>
      </c>
      <c r="L195" s="43">
        <v>7</v>
      </c>
      <c r="M195" s="43">
        <v>0</v>
      </c>
      <c r="N195" s="43">
        <v>0</v>
      </c>
      <c r="O195" s="296" t="s">
        <v>145</v>
      </c>
      <c r="P195" s="43">
        <v>0</v>
      </c>
      <c r="Q195" s="43">
        <v>0</v>
      </c>
      <c r="R195" s="254">
        <f t="shared" si="34"/>
        <v>315.47000000000003</v>
      </c>
      <c r="S195" s="302">
        <f t="shared" si="44"/>
        <v>0.56000000000005912</v>
      </c>
      <c r="T195" s="297" t="str">
        <f t="shared" si="35"/>
        <v>020006700A000</v>
      </c>
      <c r="U195" s="270">
        <f t="shared" si="36"/>
        <v>654.53</v>
      </c>
      <c r="V195" s="270"/>
      <c r="W195" s="270"/>
      <c r="X195" s="270"/>
      <c r="Y195" s="270"/>
      <c r="Z195" s="270"/>
      <c r="AA195" s="303">
        <f t="shared" si="37"/>
        <v>42.496760609005506</v>
      </c>
      <c r="AB195" s="33">
        <f t="shared" si="38"/>
        <v>39.11733034513724</v>
      </c>
      <c r="AC195" s="257">
        <f t="shared" si="39"/>
        <v>3285.8557489915283</v>
      </c>
      <c r="AD195" s="258">
        <f t="shared" si="40"/>
        <v>14.12579539020234</v>
      </c>
      <c r="AE195" s="324">
        <f t="shared" si="45"/>
        <v>652.66966409668794</v>
      </c>
      <c r="AF195" s="258"/>
      <c r="AG195" s="256">
        <f>[1]!srEnew($C$11,$AB195,$C$49)</f>
        <v>37.122475083955038</v>
      </c>
      <c r="AH195" s="259">
        <f t="shared" si="41"/>
        <v>3118.2879070522231</v>
      </c>
      <c r="AI195" s="256">
        <f t="shared" si="42"/>
        <v>14.637435187641575</v>
      </c>
      <c r="AJ195" s="324">
        <f t="shared" si="43"/>
        <v>602.66966409668794</v>
      </c>
    </row>
    <row r="196" spans="5:36">
      <c r="E196" s="319"/>
      <c r="F196" s="43">
        <v>1</v>
      </c>
      <c r="G196" s="43">
        <v>2</v>
      </c>
      <c r="H196" s="43">
        <v>0</v>
      </c>
      <c r="I196" s="43">
        <v>0</v>
      </c>
      <c r="J196" s="296">
        <v>5</v>
      </c>
      <c r="K196" s="43">
        <v>0</v>
      </c>
      <c r="L196" s="43">
        <v>7</v>
      </c>
      <c r="M196" s="43">
        <v>0</v>
      </c>
      <c r="N196" s="43">
        <v>0</v>
      </c>
      <c r="O196" s="43">
        <v>0</v>
      </c>
      <c r="P196" s="43">
        <v>0</v>
      </c>
      <c r="Q196" s="43">
        <v>0</v>
      </c>
      <c r="R196" s="254">
        <f t="shared" si="34"/>
        <v>319.63</v>
      </c>
      <c r="S196" s="302">
        <f t="shared" si="44"/>
        <v>4.1599999999999682</v>
      </c>
      <c r="T196" s="297" t="str">
        <f t="shared" si="35"/>
        <v>1200507000000</v>
      </c>
      <c r="U196" s="270">
        <f t="shared" si="36"/>
        <v>650.37</v>
      </c>
      <c r="V196" s="270"/>
      <c r="W196" s="270"/>
      <c r="X196" s="270"/>
      <c r="Y196" s="270"/>
      <c r="Z196" s="270"/>
      <c r="AA196" s="303">
        <f t="shared" si="37"/>
        <v>42.324874556236487</v>
      </c>
      <c r="AB196" s="33">
        <f t="shared" si="38"/>
        <v>38.945444292368222</v>
      </c>
      <c r="AC196" s="257">
        <f t="shared" si="39"/>
        <v>3271.4173205589304</v>
      </c>
      <c r="AD196" s="258">
        <f t="shared" si="40"/>
        <v>14.166246149052819</v>
      </c>
      <c r="AE196" s="324">
        <f t="shared" si="45"/>
        <v>648.18393315124854</v>
      </c>
      <c r="AF196" s="258"/>
      <c r="AG196" s="256">
        <f>[1]!srEnew($C$11,$AB196,$C$49)</f>
        <v>36.941477392542758</v>
      </c>
      <c r="AH196" s="259">
        <f t="shared" si="41"/>
        <v>3103.0841009735918</v>
      </c>
      <c r="AI196" s="256">
        <f t="shared" si="42"/>
        <v>14.684899280870987</v>
      </c>
      <c r="AJ196" s="324">
        <f t="shared" si="43"/>
        <v>598.18393315124843</v>
      </c>
    </row>
    <row r="197" spans="5:36">
      <c r="E197" s="319"/>
      <c r="F197" s="43">
        <v>1</v>
      </c>
      <c r="G197" s="43">
        <v>2</v>
      </c>
      <c r="H197" s="43">
        <v>0</v>
      </c>
      <c r="I197" s="43">
        <v>0</v>
      </c>
      <c r="J197" s="43">
        <v>0</v>
      </c>
      <c r="K197" s="43">
        <v>6</v>
      </c>
      <c r="L197" s="43">
        <v>7</v>
      </c>
      <c r="M197" s="43">
        <v>0</v>
      </c>
      <c r="N197" s="43">
        <v>0</v>
      </c>
      <c r="O197" s="43">
        <v>0</v>
      </c>
      <c r="P197" s="43">
        <v>0</v>
      </c>
      <c r="Q197" s="43">
        <v>0</v>
      </c>
      <c r="R197" s="254">
        <f t="shared" si="34"/>
        <v>320.19</v>
      </c>
      <c r="S197" s="302">
        <f t="shared" si="44"/>
        <v>0.56000000000000227</v>
      </c>
      <c r="T197" s="297" t="str">
        <f t="shared" si="35"/>
        <v>1200067000000</v>
      </c>
      <c r="U197" s="270">
        <f t="shared" si="36"/>
        <v>649.80999999999995</v>
      </c>
      <c r="V197" s="270"/>
      <c r="W197" s="270"/>
      <c r="X197" s="270"/>
      <c r="Y197" s="270"/>
      <c r="Z197" s="270"/>
      <c r="AA197" s="303">
        <f t="shared" si="37"/>
        <v>42.301736049132963</v>
      </c>
      <c r="AB197" s="33">
        <f t="shared" si="38"/>
        <v>38.922305785264697</v>
      </c>
      <c r="AC197" s="257">
        <f t="shared" si="39"/>
        <v>3269.4736859622344</v>
      </c>
      <c r="AD197" s="258">
        <f t="shared" si="40"/>
        <v>14.17169144351346</v>
      </c>
      <c r="AE197" s="324">
        <f t="shared" si="45"/>
        <v>647.58008475474708</v>
      </c>
      <c r="AF197" s="258"/>
      <c r="AG197" s="256">
        <f>[1]!srEnew($C$11,$AB197,$C$49)</f>
        <v>36.917112318698798</v>
      </c>
      <c r="AH197" s="259">
        <f t="shared" si="41"/>
        <v>3101.0374347706993</v>
      </c>
      <c r="AI197" s="256">
        <f t="shared" si="42"/>
        <v>14.691288678036484</v>
      </c>
      <c r="AJ197" s="324">
        <f t="shared" si="43"/>
        <v>597.58008475474696</v>
      </c>
    </row>
    <row r="198" spans="5:36">
      <c r="E198" s="319"/>
      <c r="F198" s="43">
        <v>0</v>
      </c>
      <c r="G198" s="43">
        <v>0</v>
      </c>
      <c r="H198" s="305">
        <v>3</v>
      </c>
      <c r="I198" s="43">
        <v>0</v>
      </c>
      <c r="J198" s="296">
        <v>5</v>
      </c>
      <c r="K198" s="43">
        <v>0</v>
      </c>
      <c r="L198" s="43">
        <v>7</v>
      </c>
      <c r="M198" s="43">
        <v>0</v>
      </c>
      <c r="N198" s="43">
        <v>0</v>
      </c>
      <c r="O198" s="43">
        <v>0</v>
      </c>
      <c r="P198" s="43">
        <v>0</v>
      </c>
      <c r="Q198" s="43">
        <v>0</v>
      </c>
      <c r="R198" s="254">
        <f t="shared" si="34"/>
        <v>320.42999999999995</v>
      </c>
      <c r="S198" s="302">
        <f t="shared" si="44"/>
        <v>0.23999999999995225</v>
      </c>
      <c r="T198" s="297" t="str">
        <f t="shared" si="35"/>
        <v>0030507000000</v>
      </c>
      <c r="U198" s="270">
        <f t="shared" si="36"/>
        <v>649.57000000000005</v>
      </c>
      <c r="V198" s="270"/>
      <c r="W198" s="270"/>
      <c r="X198" s="270"/>
      <c r="Y198" s="270"/>
      <c r="Z198" s="270"/>
      <c r="AA198" s="303">
        <f t="shared" si="37"/>
        <v>42.291819546088597</v>
      </c>
      <c r="AB198" s="33">
        <f t="shared" si="38"/>
        <v>38.912389282220332</v>
      </c>
      <c r="AC198" s="257">
        <f t="shared" si="39"/>
        <v>3268.6406997065078</v>
      </c>
      <c r="AD198" s="258">
        <f t="shared" si="40"/>
        <v>14.174025141139449</v>
      </c>
      <c r="AE198" s="324">
        <f t="shared" si="45"/>
        <v>647.32129258481791</v>
      </c>
      <c r="AF198" s="258"/>
      <c r="AG198" s="256">
        <f>[1]!srEnew($C$11,$AB198,$C$49)</f>
        <v>36.906670144194244</v>
      </c>
      <c r="AH198" s="259">
        <f t="shared" si="41"/>
        <v>3100.1602921123167</v>
      </c>
      <c r="AI198" s="256">
        <f t="shared" si="42"/>
        <v>14.694026991107412</v>
      </c>
      <c r="AJ198" s="324">
        <f t="shared" si="43"/>
        <v>597.3212925848178</v>
      </c>
    </row>
    <row r="199" spans="5:36">
      <c r="E199" s="319"/>
      <c r="F199" s="43">
        <v>0</v>
      </c>
      <c r="G199" s="43">
        <v>0</v>
      </c>
      <c r="H199" s="305">
        <v>3</v>
      </c>
      <c r="I199" s="43">
        <v>0</v>
      </c>
      <c r="J199" s="43">
        <v>0</v>
      </c>
      <c r="K199" s="43">
        <v>6</v>
      </c>
      <c r="L199" s="43">
        <v>7</v>
      </c>
      <c r="M199" s="43">
        <v>0</v>
      </c>
      <c r="N199" s="43">
        <v>0</v>
      </c>
      <c r="O199" s="43">
        <v>0</v>
      </c>
      <c r="P199" s="43">
        <v>0</v>
      </c>
      <c r="Q199" s="43">
        <v>0</v>
      </c>
      <c r="R199" s="254">
        <f t="shared" si="34"/>
        <v>320.99</v>
      </c>
      <c r="S199" s="302">
        <f t="shared" si="44"/>
        <v>0.56000000000005912</v>
      </c>
      <c r="T199" s="297" t="str">
        <f t="shared" si="35"/>
        <v>0030067000000</v>
      </c>
      <c r="U199" s="270">
        <f t="shared" si="36"/>
        <v>649.01</v>
      </c>
      <c r="V199" s="270"/>
      <c r="W199" s="270"/>
      <c r="X199" s="270"/>
      <c r="Y199" s="270"/>
      <c r="Z199" s="270"/>
      <c r="AA199" s="303">
        <f t="shared" si="37"/>
        <v>42.268681038985072</v>
      </c>
      <c r="AB199" s="33">
        <f t="shared" si="38"/>
        <v>38.889250775116807</v>
      </c>
      <c r="AC199" s="257">
        <f t="shared" si="39"/>
        <v>3266.6970651098118</v>
      </c>
      <c r="AD199" s="258">
        <f t="shared" si="40"/>
        <v>14.179470435600091</v>
      </c>
      <c r="AE199" s="324">
        <f t="shared" si="45"/>
        <v>646.71744418831634</v>
      </c>
      <c r="AF199" s="258"/>
      <c r="AG199" s="256">
        <f>[1]!srEnew($C$11,$AB199,$C$49)</f>
        <v>36.882305070350284</v>
      </c>
      <c r="AH199" s="259">
        <f t="shared" si="41"/>
        <v>3098.1136259094237</v>
      </c>
      <c r="AI199" s="256">
        <f t="shared" si="42"/>
        <v>14.70041638827291</v>
      </c>
      <c r="AJ199" s="324">
        <f t="shared" si="43"/>
        <v>596.71744418831634</v>
      </c>
    </row>
    <row r="200" spans="5:36">
      <c r="E200" s="319"/>
      <c r="F200" s="43">
        <v>1</v>
      </c>
      <c r="G200" s="43">
        <v>2</v>
      </c>
      <c r="H200" s="43">
        <v>0</v>
      </c>
      <c r="I200" s="43">
        <v>0</v>
      </c>
      <c r="J200" s="296">
        <v>5</v>
      </c>
      <c r="K200" s="43">
        <v>0</v>
      </c>
      <c r="L200" s="43">
        <v>7</v>
      </c>
      <c r="M200" s="43">
        <v>0</v>
      </c>
      <c r="N200" s="43">
        <v>0</v>
      </c>
      <c r="O200" s="296" t="s">
        <v>315</v>
      </c>
      <c r="P200" s="43">
        <v>0</v>
      </c>
      <c r="Q200" s="43">
        <v>0</v>
      </c>
      <c r="R200" s="254">
        <f t="shared" si="34"/>
        <v>325.11</v>
      </c>
      <c r="S200" s="302">
        <f t="shared" si="44"/>
        <v>4.1200000000000045</v>
      </c>
      <c r="T200" s="297" t="str">
        <f t="shared" si="35"/>
        <v>120050700A000</v>
      </c>
      <c r="U200" s="270">
        <f t="shared" si="36"/>
        <v>644.89</v>
      </c>
      <c r="V200" s="270"/>
      <c r="W200" s="270"/>
      <c r="X200" s="270"/>
      <c r="Y200" s="270"/>
      <c r="Z200" s="270"/>
      <c r="AA200" s="303">
        <f t="shared" si="37"/>
        <v>42.09844773672345</v>
      </c>
      <c r="AB200" s="33">
        <f t="shared" si="38"/>
        <v>38.719017472855185</v>
      </c>
      <c r="AC200" s="257">
        <f t="shared" si="39"/>
        <v>3252.3974677198357</v>
      </c>
      <c r="AD200" s="258">
        <f t="shared" si="40"/>
        <v>14.219532244846238</v>
      </c>
      <c r="AE200" s="324">
        <f t="shared" si="45"/>
        <v>642.2748452711985</v>
      </c>
      <c r="AF200" s="258"/>
      <c r="AG200" s="256">
        <f>[1]!srEnew($C$11,$AB200,$C$49)</f>
        <v>36.703047741355434</v>
      </c>
      <c r="AH200" s="259">
        <f t="shared" si="41"/>
        <v>3083.0560102738564</v>
      </c>
      <c r="AI200" s="256">
        <f t="shared" si="42"/>
        <v>14.7474240959905</v>
      </c>
      <c r="AJ200" s="324">
        <f t="shared" si="43"/>
        <v>592.27484527119861</v>
      </c>
    </row>
    <row r="201" spans="5:36">
      <c r="E201" s="319"/>
      <c r="F201" s="43">
        <v>1</v>
      </c>
      <c r="G201" s="43">
        <v>2</v>
      </c>
      <c r="H201" s="43">
        <v>0</v>
      </c>
      <c r="I201" s="43">
        <v>0</v>
      </c>
      <c r="J201" s="43">
        <v>0</v>
      </c>
      <c r="K201" s="43">
        <v>6</v>
      </c>
      <c r="L201" s="43">
        <v>7</v>
      </c>
      <c r="M201" s="43">
        <v>0</v>
      </c>
      <c r="N201" s="43">
        <v>0</v>
      </c>
      <c r="O201" s="296" t="s">
        <v>145</v>
      </c>
      <c r="P201" s="43">
        <v>0</v>
      </c>
      <c r="Q201" s="43">
        <v>0</v>
      </c>
      <c r="R201" s="254">
        <f t="shared" si="34"/>
        <v>325.67</v>
      </c>
      <c r="S201" s="302">
        <f t="shared" si="44"/>
        <v>0.56000000000000227</v>
      </c>
      <c r="T201" s="297" t="str">
        <f t="shared" si="35"/>
        <v>120006700A000</v>
      </c>
      <c r="U201" s="270">
        <f t="shared" si="36"/>
        <v>644.32999999999993</v>
      </c>
      <c r="V201" s="270"/>
      <c r="W201" s="270"/>
      <c r="X201" s="270"/>
      <c r="Y201" s="270"/>
      <c r="Z201" s="270"/>
      <c r="AA201" s="303">
        <f t="shared" si="37"/>
        <v>42.075309229619926</v>
      </c>
      <c r="AB201" s="33">
        <f t="shared" si="38"/>
        <v>38.69587896575166</v>
      </c>
      <c r="AC201" s="257">
        <f t="shared" si="39"/>
        <v>3250.4538331231397</v>
      </c>
      <c r="AD201" s="258">
        <f t="shared" si="40"/>
        <v>14.224977539306881</v>
      </c>
      <c r="AE201" s="324">
        <f t="shared" si="45"/>
        <v>641.67099687469693</v>
      </c>
      <c r="AF201" s="258"/>
      <c r="AG201" s="256">
        <f>[1]!srEnew($C$11,$AB201,$C$49)</f>
        <v>36.678682667511467</v>
      </c>
      <c r="AH201" s="259">
        <f t="shared" si="41"/>
        <v>3081.0093440709634</v>
      </c>
      <c r="AI201" s="256">
        <f t="shared" si="42"/>
        <v>14.753813493155999</v>
      </c>
      <c r="AJ201" s="324">
        <f t="shared" si="43"/>
        <v>591.67099687469693</v>
      </c>
    </row>
    <row r="202" spans="5:36">
      <c r="E202" s="319"/>
      <c r="F202" s="43">
        <v>0</v>
      </c>
      <c r="G202" s="43">
        <v>0</v>
      </c>
      <c r="H202" s="305">
        <v>3</v>
      </c>
      <c r="I202" s="43">
        <v>0</v>
      </c>
      <c r="J202" s="296">
        <v>5</v>
      </c>
      <c r="K202" s="43">
        <v>0</v>
      </c>
      <c r="L202" s="43">
        <v>7</v>
      </c>
      <c r="M202" s="43">
        <v>0</v>
      </c>
      <c r="N202" s="43">
        <v>0</v>
      </c>
      <c r="O202" s="296" t="s">
        <v>145</v>
      </c>
      <c r="P202" s="43">
        <v>0</v>
      </c>
      <c r="Q202" s="43">
        <v>0</v>
      </c>
      <c r="R202" s="254">
        <f t="shared" si="34"/>
        <v>325.90999999999997</v>
      </c>
      <c r="S202" s="302">
        <f t="shared" si="44"/>
        <v>0.23999999999995225</v>
      </c>
      <c r="T202" s="297" t="str">
        <f t="shared" si="35"/>
        <v>003050700A000</v>
      </c>
      <c r="U202" s="270">
        <f t="shared" si="36"/>
        <v>644.09</v>
      </c>
      <c r="V202" s="270"/>
      <c r="W202" s="270"/>
      <c r="X202" s="270"/>
      <c r="Y202" s="270"/>
      <c r="Z202" s="270"/>
      <c r="AA202" s="303">
        <f t="shared" si="37"/>
        <v>42.065392726575567</v>
      </c>
      <c r="AB202" s="33">
        <f t="shared" si="38"/>
        <v>38.685404179177979</v>
      </c>
      <c r="AC202" s="257">
        <f t="shared" si="39"/>
        <v>3249.5739510509502</v>
      </c>
      <c r="AD202" s="258">
        <f t="shared" si="40"/>
        <v>14.227579063467886</v>
      </c>
      <c r="AE202" s="324">
        <f t="shared" si="45"/>
        <v>641.40429851807232</v>
      </c>
      <c r="AF202" s="258"/>
      <c r="AG202" s="256">
        <f>[1]!srEnew($C$11,$AB202,$C$49)</f>
        <v>36.667921481109595</v>
      </c>
      <c r="AH202" s="259">
        <f t="shared" si="41"/>
        <v>3080.1054044132061</v>
      </c>
      <c r="AI202" s="256">
        <f t="shared" si="42"/>
        <v>14.756635462600206</v>
      </c>
      <c r="AJ202" s="324">
        <f t="shared" si="43"/>
        <v>591.40429851807221</v>
      </c>
    </row>
    <row r="203" spans="5:36">
      <c r="E203" s="319"/>
      <c r="F203" s="43">
        <v>0</v>
      </c>
      <c r="G203" s="43">
        <v>0</v>
      </c>
      <c r="H203" s="305">
        <v>3</v>
      </c>
      <c r="I203" s="43">
        <v>0</v>
      </c>
      <c r="J203" s="43">
        <v>0</v>
      </c>
      <c r="K203" s="43">
        <v>6</v>
      </c>
      <c r="L203" s="43">
        <v>7</v>
      </c>
      <c r="M203" s="43">
        <v>0</v>
      </c>
      <c r="N203" s="43">
        <v>0</v>
      </c>
      <c r="O203" s="296" t="s">
        <v>314</v>
      </c>
      <c r="P203" s="43">
        <v>0</v>
      </c>
      <c r="Q203" s="43">
        <v>0</v>
      </c>
      <c r="R203" s="254">
        <f t="shared" si="34"/>
        <v>326.47000000000003</v>
      </c>
      <c r="S203" s="302">
        <f t="shared" si="44"/>
        <v>0.56000000000005912</v>
      </c>
      <c r="T203" s="297" t="str">
        <f t="shared" si="35"/>
        <v>003006700A000</v>
      </c>
      <c r="U203" s="270">
        <f t="shared" si="36"/>
        <v>643.53</v>
      </c>
      <c r="V203" s="270"/>
      <c r="W203" s="270"/>
      <c r="X203" s="270"/>
      <c r="Y203" s="270"/>
      <c r="Z203" s="270"/>
      <c r="AA203" s="303">
        <f t="shared" si="37"/>
        <v>42.042254219472042</v>
      </c>
      <c r="AB203" s="33">
        <f t="shared" si="38"/>
        <v>38.659403769879532</v>
      </c>
      <c r="AC203" s="257">
        <f t="shared" si="39"/>
        <v>3247.3899166698807</v>
      </c>
      <c r="AD203" s="258">
        <f t="shared" si="40"/>
        <v>14.234397304304634</v>
      </c>
      <c r="AE203" s="324">
        <f t="shared" si="45"/>
        <v>640.75992101428153</v>
      </c>
      <c r="AF203" s="258"/>
      <c r="AG203" s="256">
        <f>[1]!srEnew($C$11,$AB203,$C$49)</f>
        <v>36.641921071811147</v>
      </c>
      <c r="AH203" s="259">
        <f t="shared" si="41"/>
        <v>3077.9213700321366</v>
      </c>
      <c r="AI203" s="256">
        <f t="shared" si="42"/>
        <v>14.763453703436955</v>
      </c>
      <c r="AJ203" s="324">
        <f t="shared" si="43"/>
        <v>590.75992101428153</v>
      </c>
    </row>
    <row r="204" spans="5:36">
      <c r="E204" s="319"/>
      <c r="F204" s="43">
        <v>1</v>
      </c>
      <c r="G204" s="43">
        <v>0</v>
      </c>
      <c r="H204" s="43">
        <v>3</v>
      </c>
      <c r="I204" s="43">
        <v>0</v>
      </c>
      <c r="J204" s="296">
        <v>5</v>
      </c>
      <c r="K204" s="43">
        <v>0</v>
      </c>
      <c r="L204" s="43">
        <v>7</v>
      </c>
      <c r="M204" s="43">
        <v>0</v>
      </c>
      <c r="N204" s="43">
        <v>0</v>
      </c>
      <c r="O204" s="43">
        <v>0</v>
      </c>
      <c r="P204" s="43">
        <v>0</v>
      </c>
      <c r="Q204" s="43">
        <v>0</v>
      </c>
      <c r="R204" s="254">
        <f t="shared" si="34"/>
        <v>330.63</v>
      </c>
      <c r="S204" s="302">
        <f t="shared" si="44"/>
        <v>4.1599999999999682</v>
      </c>
      <c r="T204" s="297" t="str">
        <f t="shared" si="35"/>
        <v>1030507000000</v>
      </c>
      <c r="U204" s="270">
        <f t="shared" si="36"/>
        <v>639.37</v>
      </c>
      <c r="V204" s="270"/>
      <c r="W204" s="270"/>
      <c r="X204" s="270"/>
      <c r="Y204" s="270"/>
      <c r="Z204" s="270"/>
      <c r="AA204" s="303">
        <f t="shared" si="37"/>
        <v>41.870368166703024</v>
      </c>
      <c r="AB204" s="33">
        <f t="shared" si="38"/>
        <v>38.466257872233953</v>
      </c>
      <c r="AC204" s="257">
        <f t="shared" si="39"/>
        <v>3231.165661267652</v>
      </c>
      <c r="AD204" s="258">
        <f t="shared" si="40"/>
        <v>14.285047093377614</v>
      </c>
      <c r="AE204" s="324">
        <f t="shared" si="45"/>
        <v>635.97311670040801</v>
      </c>
      <c r="AF204" s="258"/>
      <c r="AG204" s="256">
        <f>[1]!srEnew($C$11,$AB204,$C$49)</f>
        <v>36.448775174165569</v>
      </c>
      <c r="AH204" s="259">
        <f t="shared" si="41"/>
        <v>3061.6971146299079</v>
      </c>
      <c r="AI204" s="256">
        <f t="shared" si="42"/>
        <v>14.814103492509934</v>
      </c>
      <c r="AJ204" s="324">
        <f t="shared" si="43"/>
        <v>585.9731167004079</v>
      </c>
    </row>
    <row r="205" spans="5:36">
      <c r="E205" s="319"/>
      <c r="F205" s="43">
        <v>1</v>
      </c>
      <c r="G205" s="43">
        <v>0</v>
      </c>
      <c r="H205" s="43">
        <v>3</v>
      </c>
      <c r="I205" s="43">
        <v>0</v>
      </c>
      <c r="J205" s="43">
        <v>0</v>
      </c>
      <c r="K205" s="43">
        <v>6</v>
      </c>
      <c r="L205" s="43">
        <v>7</v>
      </c>
      <c r="M205" s="43">
        <v>0</v>
      </c>
      <c r="N205" s="43">
        <v>0</v>
      </c>
      <c r="O205" s="43">
        <v>0</v>
      </c>
      <c r="P205" s="43">
        <v>0</v>
      </c>
      <c r="Q205" s="43">
        <v>0</v>
      </c>
      <c r="R205" s="254">
        <f t="shared" si="34"/>
        <v>331.19</v>
      </c>
      <c r="S205" s="302">
        <f t="shared" si="44"/>
        <v>0.56000000000000227</v>
      </c>
      <c r="T205" s="297" t="str">
        <f t="shared" si="35"/>
        <v>1030067000000</v>
      </c>
      <c r="U205" s="270">
        <f t="shared" si="36"/>
        <v>638.80999999999995</v>
      </c>
      <c r="V205" s="270"/>
      <c r="W205" s="270"/>
      <c r="X205" s="270"/>
      <c r="Y205" s="270"/>
      <c r="Z205" s="270"/>
      <c r="AA205" s="303">
        <f t="shared" si="37"/>
        <v>41.847229659599499</v>
      </c>
      <c r="AB205" s="33">
        <f t="shared" si="38"/>
        <v>38.440257462935513</v>
      </c>
      <c r="AC205" s="257">
        <f t="shared" si="39"/>
        <v>3228.9816268865829</v>
      </c>
      <c r="AD205" s="258">
        <f t="shared" si="40"/>
        <v>14.291865334214361</v>
      </c>
      <c r="AE205" s="324">
        <f t="shared" si="45"/>
        <v>635.32873919661745</v>
      </c>
      <c r="AF205" s="258"/>
      <c r="AG205" s="256">
        <f>[1]!srEnew($C$11,$AB205,$C$49)</f>
        <v>36.422774764867135</v>
      </c>
      <c r="AH205" s="259">
        <f t="shared" si="41"/>
        <v>3059.5130802488393</v>
      </c>
      <c r="AI205" s="256">
        <f t="shared" si="42"/>
        <v>14.82092173334668</v>
      </c>
      <c r="AJ205" s="324">
        <f t="shared" si="43"/>
        <v>585.32873919661756</v>
      </c>
    </row>
    <row r="206" spans="5:36">
      <c r="E206" s="319"/>
      <c r="F206" s="43">
        <v>0</v>
      </c>
      <c r="G206" s="43">
        <v>2</v>
      </c>
      <c r="H206" s="43">
        <v>3</v>
      </c>
      <c r="I206" s="43">
        <v>0</v>
      </c>
      <c r="J206" s="296">
        <v>5</v>
      </c>
      <c r="K206" s="43">
        <v>0</v>
      </c>
      <c r="L206" s="43">
        <v>7</v>
      </c>
      <c r="M206" s="43">
        <v>0</v>
      </c>
      <c r="N206" s="43">
        <v>0</v>
      </c>
      <c r="O206" s="43">
        <v>0</v>
      </c>
      <c r="P206" s="43">
        <v>0</v>
      </c>
      <c r="Q206" s="43">
        <v>0</v>
      </c>
      <c r="R206" s="254">
        <f t="shared" si="34"/>
        <v>333.23</v>
      </c>
      <c r="S206" s="302">
        <f t="shared" si="44"/>
        <v>2.0400000000000205</v>
      </c>
      <c r="T206" s="297" t="str">
        <f t="shared" si="35"/>
        <v>0230507000000</v>
      </c>
      <c r="U206" s="270">
        <f t="shared" si="36"/>
        <v>636.77</v>
      </c>
      <c r="V206" s="270"/>
      <c r="W206" s="270"/>
      <c r="X206" s="270"/>
      <c r="Y206" s="270"/>
      <c r="Z206" s="270"/>
      <c r="AA206" s="303">
        <f t="shared" si="37"/>
        <v>41.762939383722383</v>
      </c>
      <c r="AB206" s="33">
        <f t="shared" si="38"/>
        <v>38.345541686205465</v>
      </c>
      <c r="AC206" s="257">
        <f t="shared" si="39"/>
        <v>3221.0255016412589</v>
      </c>
      <c r="AD206" s="258">
        <f t="shared" si="40"/>
        <v>14.316703211548226</v>
      </c>
      <c r="AE206" s="324">
        <f t="shared" si="45"/>
        <v>632.98136400423709</v>
      </c>
      <c r="AF206" s="258"/>
      <c r="AG206" s="256">
        <f>[1]!srEnew($C$11,$AB206,$C$49)</f>
        <v>36.328058988137087</v>
      </c>
      <c r="AH206" s="259">
        <f t="shared" si="41"/>
        <v>3051.5569550035152</v>
      </c>
      <c r="AI206" s="256">
        <f t="shared" si="42"/>
        <v>14.845759610680545</v>
      </c>
      <c r="AJ206" s="324">
        <f t="shared" si="43"/>
        <v>582.98136400423709</v>
      </c>
    </row>
    <row r="207" spans="5:36">
      <c r="F207" s="43">
        <v>0</v>
      </c>
      <c r="G207" s="43">
        <v>2</v>
      </c>
      <c r="H207" s="43">
        <v>3</v>
      </c>
      <c r="I207" s="43">
        <v>0</v>
      </c>
      <c r="J207" s="43">
        <v>0</v>
      </c>
      <c r="K207" s="43">
        <v>6</v>
      </c>
      <c r="L207" s="43">
        <v>7</v>
      </c>
      <c r="M207" s="43">
        <v>0</v>
      </c>
      <c r="N207" s="43">
        <v>0</v>
      </c>
      <c r="O207" s="43">
        <v>0</v>
      </c>
      <c r="P207" s="43">
        <v>0</v>
      </c>
      <c r="Q207" s="43">
        <v>0</v>
      </c>
      <c r="R207" s="254">
        <f t="shared" si="34"/>
        <v>333.78999999999996</v>
      </c>
      <c r="S207" s="302">
        <f t="shared" si="44"/>
        <v>0.55999999999994543</v>
      </c>
      <c r="T207" s="297" t="str">
        <f t="shared" si="35"/>
        <v>0230067000000</v>
      </c>
      <c r="U207" s="270">
        <f t="shared" si="36"/>
        <v>636.21</v>
      </c>
      <c r="V207" s="270"/>
      <c r="W207" s="270"/>
      <c r="X207" s="270"/>
      <c r="Y207" s="270"/>
      <c r="Z207" s="270"/>
      <c r="AA207" s="303">
        <f t="shared" si="37"/>
        <v>41.739800876618865</v>
      </c>
      <c r="AB207" s="33">
        <f t="shared" si="38"/>
        <v>38.319541276907024</v>
      </c>
      <c r="AC207" s="257">
        <f t="shared" si="39"/>
        <v>3218.8414672601903</v>
      </c>
      <c r="AD207" s="258">
        <f t="shared" si="40"/>
        <v>14.323521452384973</v>
      </c>
      <c r="AE207" s="324">
        <f t="shared" si="45"/>
        <v>632.33698650044641</v>
      </c>
      <c r="AF207" s="258"/>
      <c r="AG207" s="256">
        <f>[1]!srEnew($C$11,$AB207,$C$49)</f>
        <v>36.30205857883864</v>
      </c>
      <c r="AH207" s="259">
        <f t="shared" si="41"/>
        <v>3049.3729206224457</v>
      </c>
      <c r="AI207" s="256">
        <f t="shared" si="42"/>
        <v>14.852577851517294</v>
      </c>
      <c r="AJ207" s="324">
        <f t="shared" si="43"/>
        <v>582.3369865004463</v>
      </c>
    </row>
    <row r="208" spans="5:36">
      <c r="F208" s="43">
        <v>1</v>
      </c>
      <c r="G208" s="43">
        <v>0</v>
      </c>
      <c r="H208" s="43">
        <v>3</v>
      </c>
      <c r="I208" s="43">
        <v>0</v>
      </c>
      <c r="J208" s="296">
        <v>5</v>
      </c>
      <c r="K208" s="43">
        <v>0</v>
      </c>
      <c r="L208" s="43">
        <v>7</v>
      </c>
      <c r="M208" s="43">
        <v>0</v>
      </c>
      <c r="N208" s="43">
        <v>0</v>
      </c>
      <c r="O208" s="296" t="s">
        <v>145</v>
      </c>
      <c r="P208" s="43">
        <v>0</v>
      </c>
      <c r="Q208" s="43">
        <v>0</v>
      </c>
      <c r="R208" s="254">
        <f t="shared" si="34"/>
        <v>336.11</v>
      </c>
      <c r="S208" s="302">
        <f t="shared" si="44"/>
        <v>2.32000000000005</v>
      </c>
      <c r="T208" s="297" t="str">
        <f t="shared" si="35"/>
        <v>103050700A000</v>
      </c>
      <c r="U208" s="270">
        <f t="shared" si="36"/>
        <v>633.89</v>
      </c>
      <c r="V208" s="270"/>
      <c r="W208" s="270"/>
      <c r="X208" s="270"/>
      <c r="Y208" s="270"/>
      <c r="Z208" s="270"/>
      <c r="AA208" s="303">
        <f t="shared" si="37"/>
        <v>41.642812035918993</v>
      </c>
      <c r="AB208" s="33">
        <f t="shared" si="38"/>
        <v>38.210556304614045</v>
      </c>
      <c r="AC208" s="257">
        <f t="shared" si="39"/>
        <v>3209.68672958758</v>
      </c>
      <c r="AD208" s="258">
        <f t="shared" si="40"/>
        <v>14.352101225116638</v>
      </c>
      <c r="AE208" s="324">
        <f t="shared" si="45"/>
        <v>629.63597269751949</v>
      </c>
      <c r="AF208" s="258"/>
      <c r="AG208" s="256">
        <f>[1]!srEnew($C$11,$AB208,$C$49)</f>
        <v>36.19307360654566</v>
      </c>
      <c r="AH208" s="259">
        <f t="shared" si="41"/>
        <v>3040.2181829498354</v>
      </c>
      <c r="AI208" s="256">
        <f t="shared" si="42"/>
        <v>14.881157624248958</v>
      </c>
      <c r="AJ208" s="324">
        <f t="shared" si="43"/>
        <v>579.63597269751938</v>
      </c>
    </row>
    <row r="209" spans="6:36">
      <c r="F209" s="43">
        <v>1</v>
      </c>
      <c r="G209" s="43">
        <v>0</v>
      </c>
      <c r="H209" s="43">
        <v>3</v>
      </c>
      <c r="I209" s="43">
        <v>0</v>
      </c>
      <c r="J209" s="43">
        <v>0</v>
      </c>
      <c r="K209" s="43">
        <v>6</v>
      </c>
      <c r="L209" s="43">
        <v>7</v>
      </c>
      <c r="M209" s="43">
        <v>0</v>
      </c>
      <c r="N209" s="43">
        <v>0</v>
      </c>
      <c r="O209" s="296" t="s">
        <v>314</v>
      </c>
      <c r="P209" s="43">
        <v>0</v>
      </c>
      <c r="Q209" s="43">
        <v>0</v>
      </c>
      <c r="R209" s="254">
        <f t="shared" si="34"/>
        <v>336.67</v>
      </c>
      <c r="S209" s="302">
        <f t="shared" si="44"/>
        <v>0.56000000000000227</v>
      </c>
      <c r="T209" s="297" t="str">
        <f t="shared" si="35"/>
        <v>103006700A000</v>
      </c>
      <c r="U209" s="270">
        <f t="shared" si="36"/>
        <v>633.32999999999993</v>
      </c>
      <c r="V209" s="270"/>
      <c r="W209" s="270"/>
      <c r="X209" s="270"/>
      <c r="Y209" s="270"/>
      <c r="Z209" s="270"/>
      <c r="AA209" s="303">
        <f t="shared" si="37"/>
        <v>41.618523684612278</v>
      </c>
      <c r="AB209" s="33">
        <f t="shared" si="38"/>
        <v>38.183263831839824</v>
      </c>
      <c r="AC209" s="257">
        <f t="shared" si="39"/>
        <v>3207.3941618745453</v>
      </c>
      <c r="AD209" s="258">
        <f t="shared" si="40"/>
        <v>14.359258291386981</v>
      </c>
      <c r="AE209" s="324">
        <f t="shared" si="45"/>
        <v>628.95957351946583</v>
      </c>
      <c r="AF209" s="258"/>
      <c r="AG209" s="256">
        <f>[1]!srEnew($C$11,$AB209,$C$49)</f>
        <v>36.165781133771446</v>
      </c>
      <c r="AH209" s="259">
        <f t="shared" si="41"/>
        <v>3037.9256152368016</v>
      </c>
      <c r="AI209" s="256">
        <f t="shared" si="42"/>
        <v>14.8883146905193</v>
      </c>
      <c r="AJ209" s="324">
        <f t="shared" si="43"/>
        <v>578.95957351946583</v>
      </c>
    </row>
    <row r="210" spans="6:36">
      <c r="F210" s="43">
        <v>0</v>
      </c>
      <c r="G210" s="43">
        <v>2</v>
      </c>
      <c r="H210" s="43">
        <v>3</v>
      </c>
      <c r="I210" s="43">
        <v>0</v>
      </c>
      <c r="J210" s="296">
        <v>5</v>
      </c>
      <c r="K210" s="43">
        <v>0</v>
      </c>
      <c r="L210" s="43">
        <v>7</v>
      </c>
      <c r="M210" s="43">
        <v>0</v>
      </c>
      <c r="N210" s="43">
        <v>0</v>
      </c>
      <c r="O210" s="296" t="s">
        <v>315</v>
      </c>
      <c r="P210" s="43">
        <v>0</v>
      </c>
      <c r="Q210" s="43">
        <v>0</v>
      </c>
      <c r="R210" s="254">
        <f t="shared" si="34"/>
        <v>338.71000000000004</v>
      </c>
      <c r="S210" s="302">
        <f t="shared" si="44"/>
        <v>2.0400000000000205</v>
      </c>
      <c r="T210" s="297" t="str">
        <f t="shared" si="35"/>
        <v>023050700A000</v>
      </c>
      <c r="U210" s="270">
        <f t="shared" si="36"/>
        <v>631.29</v>
      </c>
      <c r="V210" s="270"/>
      <c r="W210" s="270"/>
      <c r="X210" s="270"/>
      <c r="Y210" s="270"/>
      <c r="Z210" s="270"/>
      <c r="AA210" s="303">
        <f t="shared" si="37"/>
        <v>41.530044690566399</v>
      </c>
      <c r="AB210" s="33">
        <f t="shared" si="38"/>
        <v>38.083841252448032</v>
      </c>
      <c r="AC210" s="257">
        <f t="shared" si="39"/>
        <v>3199.0426652056349</v>
      </c>
      <c r="AD210" s="258">
        <f t="shared" si="40"/>
        <v>14.385330461371799</v>
      </c>
      <c r="AE210" s="324">
        <f t="shared" si="45"/>
        <v>626.49554794227049</v>
      </c>
      <c r="AF210" s="258"/>
      <c r="AG210" s="256">
        <f>[1]!srEnew($C$11,$AB210,$C$49)</f>
        <v>36.066358554379654</v>
      </c>
      <c r="AH210" s="259">
        <f t="shared" si="41"/>
        <v>3029.5741185678908</v>
      </c>
      <c r="AI210" s="256">
        <f t="shared" si="42"/>
        <v>14.914386860504118</v>
      </c>
      <c r="AJ210" s="324">
        <f t="shared" si="43"/>
        <v>576.49554794227049</v>
      </c>
    </row>
    <row r="211" spans="6:36">
      <c r="F211" s="43">
        <v>0</v>
      </c>
      <c r="G211" s="43">
        <v>2</v>
      </c>
      <c r="H211" s="43">
        <v>3</v>
      </c>
      <c r="I211" s="43">
        <v>0</v>
      </c>
      <c r="J211" s="43">
        <v>0</v>
      </c>
      <c r="K211" s="43">
        <v>6</v>
      </c>
      <c r="L211" s="43">
        <v>7</v>
      </c>
      <c r="M211" s="43">
        <v>0</v>
      </c>
      <c r="N211" s="43">
        <v>0</v>
      </c>
      <c r="O211" s="296" t="s">
        <v>145</v>
      </c>
      <c r="P211" s="43">
        <v>0</v>
      </c>
      <c r="Q211" s="43">
        <v>0</v>
      </c>
      <c r="R211" s="254">
        <f t="shared" si="34"/>
        <v>339.27</v>
      </c>
      <c r="S211" s="302">
        <f t="shared" si="44"/>
        <v>0.55999999999994543</v>
      </c>
      <c r="T211" s="297" t="str">
        <f t="shared" si="35"/>
        <v>023006700A000</v>
      </c>
      <c r="U211" s="270">
        <f t="shared" si="36"/>
        <v>630.73</v>
      </c>
      <c r="V211" s="270"/>
      <c r="W211" s="270"/>
      <c r="X211" s="270"/>
      <c r="Y211" s="270"/>
      <c r="Z211" s="270"/>
      <c r="AA211" s="303">
        <f t="shared" si="37"/>
        <v>41.50575633925969</v>
      </c>
      <c r="AB211" s="33">
        <f t="shared" si="38"/>
        <v>38.056548779673818</v>
      </c>
      <c r="AC211" s="257">
        <f t="shared" si="39"/>
        <v>3196.7500974926006</v>
      </c>
      <c r="AD211" s="258">
        <f t="shared" si="40"/>
        <v>14.392487527642141</v>
      </c>
      <c r="AE211" s="324">
        <f t="shared" si="45"/>
        <v>625.81914876421695</v>
      </c>
      <c r="AF211" s="258"/>
      <c r="AG211" s="256">
        <f>[1]!srEnew($C$11,$AB211,$C$49)</f>
        <v>36.039066081605441</v>
      </c>
      <c r="AH211" s="259">
        <f t="shared" si="41"/>
        <v>3027.281550854857</v>
      </c>
      <c r="AI211" s="256">
        <f t="shared" si="42"/>
        <v>14.92154392677446</v>
      </c>
      <c r="AJ211" s="324">
        <f t="shared" si="43"/>
        <v>575.81914876421695</v>
      </c>
    </row>
    <row r="212" spans="6:36">
      <c r="F212" s="43">
        <v>1</v>
      </c>
      <c r="G212" s="43">
        <v>2</v>
      </c>
      <c r="H212" s="43">
        <v>3</v>
      </c>
      <c r="I212" s="43">
        <v>0</v>
      </c>
      <c r="J212" s="296">
        <v>5</v>
      </c>
      <c r="K212" s="43">
        <v>0</v>
      </c>
      <c r="L212" s="43">
        <v>7</v>
      </c>
      <c r="M212" s="43">
        <v>0</v>
      </c>
      <c r="N212" s="43">
        <v>0</v>
      </c>
      <c r="O212" s="43">
        <v>0</v>
      </c>
      <c r="P212" s="43">
        <v>0</v>
      </c>
      <c r="Q212" s="43">
        <v>0</v>
      </c>
      <c r="R212" s="254">
        <f t="shared" si="34"/>
        <v>343.42999999999995</v>
      </c>
      <c r="S212" s="302">
        <f t="shared" si="44"/>
        <v>4.1599999999999682</v>
      </c>
      <c r="T212" s="297" t="str">
        <f t="shared" si="35"/>
        <v>1230507000000</v>
      </c>
      <c r="U212" s="270">
        <f t="shared" si="36"/>
        <v>626.57000000000005</v>
      </c>
      <c r="V212" s="270"/>
      <c r="W212" s="270"/>
      <c r="X212" s="270"/>
      <c r="Y212" s="270"/>
      <c r="Z212" s="270"/>
      <c r="AA212" s="303">
        <f t="shared" si="37"/>
        <v>41.325328586695534</v>
      </c>
      <c r="AB212" s="33">
        <f t="shared" si="38"/>
        <v>37.853804696208201</v>
      </c>
      <c r="AC212" s="257">
        <f t="shared" si="39"/>
        <v>3179.7195944814889</v>
      </c>
      <c r="AD212" s="258">
        <f t="shared" si="40"/>
        <v>14.445654305650399</v>
      </c>
      <c r="AE212" s="324">
        <f t="shared" si="45"/>
        <v>620.79446915581843</v>
      </c>
      <c r="AF212" s="258"/>
      <c r="AG212" s="256">
        <f>[1]!srEnew($C$11,$AB212,$C$49)</f>
        <v>35.836321998139816</v>
      </c>
      <c r="AH212" s="259">
        <f t="shared" si="41"/>
        <v>3010.2510478437443</v>
      </c>
      <c r="AI212" s="256">
        <f t="shared" si="42"/>
        <v>14.974710704782719</v>
      </c>
      <c r="AJ212" s="324">
        <f t="shared" si="43"/>
        <v>570.79446915581832</v>
      </c>
    </row>
    <row r="213" spans="6:36">
      <c r="F213" s="43">
        <v>1</v>
      </c>
      <c r="G213" s="43">
        <v>2</v>
      </c>
      <c r="H213" s="43">
        <v>3</v>
      </c>
      <c r="I213" s="43">
        <v>0</v>
      </c>
      <c r="J213" s="43">
        <v>0</v>
      </c>
      <c r="K213" s="43">
        <v>6</v>
      </c>
      <c r="L213" s="43">
        <v>7</v>
      </c>
      <c r="M213" s="43">
        <v>0</v>
      </c>
      <c r="N213" s="43">
        <v>0</v>
      </c>
      <c r="O213" s="43">
        <v>0</v>
      </c>
      <c r="P213" s="43">
        <v>0</v>
      </c>
      <c r="Q213" s="43">
        <v>0</v>
      </c>
      <c r="R213" s="254">
        <f t="shared" si="34"/>
        <v>343.99</v>
      </c>
      <c r="S213" s="302">
        <f t="shared" si="44"/>
        <v>0.56000000000005912</v>
      </c>
      <c r="T213" s="297" t="str">
        <f t="shared" si="35"/>
        <v>1230067000000</v>
      </c>
      <c r="U213" s="270">
        <f t="shared" si="36"/>
        <v>626.01</v>
      </c>
      <c r="V213" s="270"/>
      <c r="W213" s="270"/>
      <c r="X213" s="270"/>
      <c r="Y213" s="270"/>
      <c r="Z213" s="270"/>
      <c r="AA213" s="303">
        <f t="shared" si="37"/>
        <v>41.301040235388818</v>
      </c>
      <c r="AB213" s="33">
        <f t="shared" si="38"/>
        <v>37.82651222343398</v>
      </c>
      <c r="AC213" s="257">
        <f t="shared" si="39"/>
        <v>3177.4270267684542</v>
      </c>
      <c r="AD213" s="258">
        <f t="shared" si="40"/>
        <v>14.45281137192074</v>
      </c>
      <c r="AE213" s="324">
        <f t="shared" si="45"/>
        <v>620.11806997776478</v>
      </c>
      <c r="AF213" s="258"/>
      <c r="AG213" s="256">
        <f>[1]!srEnew($C$11,$AB213,$C$49)</f>
        <v>35.809029525365602</v>
      </c>
      <c r="AH213" s="259">
        <f t="shared" si="41"/>
        <v>3007.9584801307105</v>
      </c>
      <c r="AI213" s="256">
        <f t="shared" si="42"/>
        <v>14.981867771053061</v>
      </c>
      <c r="AJ213" s="324">
        <f t="shared" si="43"/>
        <v>570.11806997776478</v>
      </c>
    </row>
    <row r="214" spans="6:36">
      <c r="F214" s="268">
        <v>0</v>
      </c>
      <c r="G214" s="268">
        <v>0</v>
      </c>
      <c r="H214" s="269">
        <v>0</v>
      </c>
      <c r="I214" s="312">
        <v>4</v>
      </c>
      <c r="J214" s="296">
        <v>5</v>
      </c>
      <c r="K214" s="296">
        <v>0</v>
      </c>
      <c r="L214" s="43">
        <v>7</v>
      </c>
      <c r="M214" s="296">
        <v>0</v>
      </c>
      <c r="N214" s="296">
        <v>0</v>
      </c>
      <c r="O214" s="296">
        <v>0</v>
      </c>
      <c r="P214" s="296">
        <v>0</v>
      </c>
      <c r="Q214" s="296">
        <v>0</v>
      </c>
      <c r="R214" s="254">
        <f t="shared" si="34"/>
        <v>345.21999999999997</v>
      </c>
      <c r="S214" s="302">
        <f t="shared" si="44"/>
        <v>1.2299999999999613</v>
      </c>
      <c r="T214" s="297" t="str">
        <f t="shared" si="35"/>
        <v>0004507000000</v>
      </c>
      <c r="U214" s="270">
        <f t="shared" si="36"/>
        <v>624.78</v>
      </c>
      <c r="V214" s="270"/>
      <c r="W214" s="270"/>
      <c r="X214" s="270"/>
      <c r="Y214" s="270"/>
      <c r="Z214" s="270"/>
      <c r="AA214" s="303">
        <f t="shared" si="37"/>
        <v>41.247692606625854</v>
      </c>
      <c r="AB214" s="33">
        <f t="shared" si="38"/>
        <v>37.766566256447746</v>
      </c>
      <c r="AC214" s="257">
        <f t="shared" si="39"/>
        <v>3172.3915655416108</v>
      </c>
      <c r="AD214" s="258">
        <f t="shared" si="40"/>
        <v>14.46853135676453</v>
      </c>
      <c r="AE214" s="324">
        <f t="shared" si="45"/>
        <v>618.6324074973968</v>
      </c>
      <c r="AF214" s="258"/>
      <c r="AG214" s="256">
        <f>[1]!srEnew($C$11,$AB214,$C$49)</f>
        <v>35.749083558379368</v>
      </c>
      <c r="AH214" s="259">
        <f t="shared" si="41"/>
        <v>3002.9230189038672</v>
      </c>
      <c r="AI214" s="256">
        <f t="shared" si="42"/>
        <v>14.99758775589685</v>
      </c>
      <c r="AJ214" s="324">
        <f t="shared" si="43"/>
        <v>568.6324074973968</v>
      </c>
    </row>
    <row r="215" spans="6:36">
      <c r="F215" s="268">
        <v>0</v>
      </c>
      <c r="G215" s="268">
        <v>0</v>
      </c>
      <c r="H215" s="269">
        <v>0</v>
      </c>
      <c r="I215" s="312">
        <v>4</v>
      </c>
      <c r="J215" s="296">
        <v>0</v>
      </c>
      <c r="K215" s="43">
        <v>6</v>
      </c>
      <c r="L215" s="43">
        <v>7</v>
      </c>
      <c r="M215" s="296">
        <v>0</v>
      </c>
      <c r="N215" s="296">
        <v>0</v>
      </c>
      <c r="O215" s="296">
        <v>0</v>
      </c>
      <c r="P215" s="296">
        <v>0</v>
      </c>
      <c r="Q215" s="296">
        <v>0</v>
      </c>
      <c r="R215" s="254">
        <f t="shared" ref="R215:R278" si="46">[2]!e5aEDthkI(ThEDtbl,F215:Q215)</f>
        <v>345.78</v>
      </c>
      <c r="S215" s="302">
        <f t="shared" si="44"/>
        <v>0.56000000000000227</v>
      </c>
      <c r="T215" s="297" t="str">
        <f t="shared" ref="T215:T278" si="47">[2]!e5aEDflgI2S(F215:Q215)</f>
        <v>0004067000000</v>
      </c>
      <c r="U215" s="270">
        <f t="shared" ref="U215:U278" si="48">$C$43-$R215</f>
        <v>624.22</v>
      </c>
      <c r="V215" s="270"/>
      <c r="W215" s="270"/>
      <c r="X215" s="270"/>
      <c r="Y215" s="270"/>
      <c r="Z215" s="270"/>
      <c r="AA215" s="303">
        <f t="shared" ref="AA215:AA278" si="49">[1]!srRng2E($C$12,U215)</f>
        <v>41.223404255319146</v>
      </c>
      <c r="AB215" s="33">
        <f t="shared" ref="AB215:AB278" si="50">[1]!srEnewGas($C$13,AA215,$C$35,$C$39*100,$C$38)</f>
        <v>37.739273783673532</v>
      </c>
      <c r="AC215" s="257">
        <f t="shared" ref="AC215:AC278" si="51">AB215*$C$7</f>
        <v>3170.0989978285766</v>
      </c>
      <c r="AD215" s="258">
        <f t="shared" ref="AD215:AD278" si="52">[1]!srE2LETt($C$11,AB215,0)</f>
        <v>14.475688423034871</v>
      </c>
      <c r="AE215" s="324">
        <f t="shared" si="45"/>
        <v>617.95600831934325</v>
      </c>
      <c r="AF215" s="258"/>
      <c r="AG215" s="256">
        <f>[1]!srEnew($C$11,$AB215,$C$49)</f>
        <v>35.721791085605155</v>
      </c>
      <c r="AH215" s="259">
        <f t="shared" ref="AH215:AH278" si="53">AG215*$C$7</f>
        <v>3000.6304511908329</v>
      </c>
      <c r="AI215" s="256">
        <f t="shared" ref="AI215:AI278" si="54">[1]!srE2LETt($C$11,AG215,0)</f>
        <v>15.00474482216719</v>
      </c>
      <c r="AJ215" s="324">
        <f t="shared" si="43"/>
        <v>567.95600831934337</v>
      </c>
    </row>
    <row r="216" spans="6:36">
      <c r="F216" s="43">
        <v>1</v>
      </c>
      <c r="G216" s="43">
        <v>2</v>
      </c>
      <c r="H216" s="43">
        <v>3</v>
      </c>
      <c r="I216" s="43">
        <v>0</v>
      </c>
      <c r="J216" s="296">
        <v>5</v>
      </c>
      <c r="K216" s="43">
        <v>0</v>
      </c>
      <c r="L216" s="43">
        <v>7</v>
      </c>
      <c r="M216" s="43">
        <v>0</v>
      </c>
      <c r="N216" s="43">
        <v>0</v>
      </c>
      <c r="O216" s="296" t="s">
        <v>145</v>
      </c>
      <c r="P216" s="43">
        <v>0</v>
      </c>
      <c r="Q216" s="43">
        <v>0</v>
      </c>
      <c r="R216" s="254">
        <f t="shared" si="46"/>
        <v>348.90999999999997</v>
      </c>
      <c r="S216" s="302">
        <f t="shared" si="44"/>
        <v>3.1299999999999955</v>
      </c>
      <c r="T216" s="297" t="str">
        <f t="shared" si="47"/>
        <v>123050700A000</v>
      </c>
      <c r="U216" s="270">
        <f t="shared" si="48"/>
        <v>621.09</v>
      </c>
      <c r="V216" s="270"/>
      <c r="W216" s="270"/>
      <c r="X216" s="270"/>
      <c r="Y216" s="270"/>
      <c r="Z216" s="270"/>
      <c r="AA216" s="303">
        <f t="shared" si="49"/>
        <v>41.087649720336984</v>
      </c>
      <c r="AB216" s="33">
        <f t="shared" si="50"/>
        <v>37.586728355489065</v>
      </c>
      <c r="AC216" s="257">
        <f t="shared" si="51"/>
        <v>3157.2851818610816</v>
      </c>
      <c r="AD216" s="258">
        <f t="shared" si="52"/>
        <v>14.515691311295893</v>
      </c>
      <c r="AE216" s="324">
        <f t="shared" si="45"/>
        <v>614.17542005629343</v>
      </c>
      <c r="AF216" s="258"/>
      <c r="AG216" s="256">
        <f>[1]!srEnew($C$11,$AB216,$C$49)</f>
        <v>35.560973094704678</v>
      </c>
      <c r="AH216" s="259">
        <f t="shared" si="53"/>
        <v>2987.1217399551929</v>
      </c>
      <c r="AI216" s="256">
        <f t="shared" si="54"/>
        <v>15.052072446938539</v>
      </c>
      <c r="AJ216" s="324">
        <f t="shared" ref="AJ216:AJ279" si="55">[1]!srE2Rng($C$11,AG216)</f>
        <v>564.17542005629343</v>
      </c>
    </row>
    <row r="217" spans="6:36">
      <c r="F217" s="43">
        <v>1</v>
      </c>
      <c r="G217" s="43">
        <v>2</v>
      </c>
      <c r="H217" s="43">
        <v>3</v>
      </c>
      <c r="I217" s="43">
        <v>0</v>
      </c>
      <c r="J217" s="43">
        <v>0</v>
      </c>
      <c r="K217" s="43">
        <v>6</v>
      </c>
      <c r="L217" s="43">
        <v>7</v>
      </c>
      <c r="M217" s="43">
        <v>0</v>
      </c>
      <c r="N217" s="43">
        <v>0</v>
      </c>
      <c r="O217" s="296" t="s">
        <v>145</v>
      </c>
      <c r="P217" s="43">
        <v>0</v>
      </c>
      <c r="Q217" s="43">
        <v>0</v>
      </c>
      <c r="R217" s="254">
        <f t="shared" si="46"/>
        <v>349.47</v>
      </c>
      <c r="S217" s="302">
        <f t="shared" si="44"/>
        <v>0.56000000000005912</v>
      </c>
      <c r="T217" s="297" t="str">
        <f t="shared" si="47"/>
        <v>123006700A000</v>
      </c>
      <c r="U217" s="270">
        <f t="shared" si="48"/>
        <v>620.53</v>
      </c>
      <c r="V217" s="270"/>
      <c r="W217" s="270"/>
      <c r="X217" s="270"/>
      <c r="Y217" s="270"/>
      <c r="Z217" s="270"/>
      <c r="AA217" s="303">
        <f t="shared" si="49"/>
        <v>41.063361369030268</v>
      </c>
      <c r="AB217" s="33">
        <f t="shared" si="50"/>
        <v>37.559435882714844</v>
      </c>
      <c r="AC217" s="257">
        <f t="shared" si="51"/>
        <v>3154.9926141480469</v>
      </c>
      <c r="AD217" s="258">
        <f t="shared" si="52"/>
        <v>14.522848377566236</v>
      </c>
      <c r="AE217" s="324">
        <f t="shared" si="45"/>
        <v>613.49902087823978</v>
      </c>
      <c r="AF217" s="258"/>
      <c r="AG217" s="256">
        <f>[1]!srEnew($C$11,$AB217,$C$49)</f>
        <v>35.532123957533194</v>
      </c>
      <c r="AH217" s="259">
        <f t="shared" si="53"/>
        <v>2984.6984124327882</v>
      </c>
      <c r="AI217" s="256">
        <f t="shared" si="54"/>
        <v>15.060607823284782</v>
      </c>
      <c r="AJ217" s="324">
        <f t="shared" si="55"/>
        <v>563.49902087823989</v>
      </c>
    </row>
    <row r="218" spans="6:36">
      <c r="F218" s="268">
        <v>0</v>
      </c>
      <c r="G218" s="268">
        <v>0</v>
      </c>
      <c r="H218" s="269">
        <v>0</v>
      </c>
      <c r="I218" s="312">
        <v>4</v>
      </c>
      <c r="J218" s="296">
        <v>5</v>
      </c>
      <c r="K218" s="296">
        <v>0</v>
      </c>
      <c r="L218" s="43">
        <v>7</v>
      </c>
      <c r="M218" s="296">
        <v>0</v>
      </c>
      <c r="N218" s="296">
        <v>0</v>
      </c>
      <c r="O218" s="296" t="s">
        <v>145</v>
      </c>
      <c r="P218" s="296">
        <v>0</v>
      </c>
      <c r="Q218" s="296">
        <v>0</v>
      </c>
      <c r="R218" s="254">
        <f t="shared" si="46"/>
        <v>350.7</v>
      </c>
      <c r="S218" s="302">
        <f t="shared" ref="S218:S281" si="56">R218-R217</f>
        <v>1.2299999999999613</v>
      </c>
      <c r="T218" s="297" t="str">
        <f t="shared" si="47"/>
        <v>000450700A000</v>
      </c>
      <c r="U218" s="270">
        <f t="shared" si="48"/>
        <v>619.29999999999995</v>
      </c>
      <c r="V218" s="270"/>
      <c r="W218" s="270"/>
      <c r="X218" s="270"/>
      <c r="Y218" s="270"/>
      <c r="Z218" s="270"/>
      <c r="AA218" s="303">
        <f t="shared" si="49"/>
        <v>41.010013740267304</v>
      </c>
      <c r="AB218" s="33">
        <f t="shared" si="50"/>
        <v>37.49948991572861</v>
      </c>
      <c r="AC218" s="257">
        <f t="shared" si="51"/>
        <v>3149.957152921203</v>
      </c>
      <c r="AD218" s="258">
        <f t="shared" si="52"/>
        <v>14.538568362410025</v>
      </c>
      <c r="AE218" s="324">
        <f t="shared" si="45"/>
        <v>612.0133583978718</v>
      </c>
      <c r="AF218" s="258"/>
      <c r="AG218" s="256">
        <f>[1]!srEnew($C$11,$AB218,$C$49)</f>
        <v>35.46875888838867</v>
      </c>
      <c r="AH218" s="259">
        <f t="shared" si="53"/>
        <v>2979.3757466246484</v>
      </c>
      <c r="AI218" s="256">
        <f t="shared" si="54"/>
        <v>15.079355167759569</v>
      </c>
      <c r="AJ218" s="324">
        <f t="shared" si="55"/>
        <v>562.0133583978718</v>
      </c>
    </row>
    <row r="219" spans="6:36">
      <c r="F219" s="268">
        <v>0</v>
      </c>
      <c r="G219" s="268">
        <v>0</v>
      </c>
      <c r="H219" s="269">
        <v>0</v>
      </c>
      <c r="I219" s="312">
        <v>4</v>
      </c>
      <c r="J219" s="296">
        <v>0</v>
      </c>
      <c r="K219" s="43">
        <v>6</v>
      </c>
      <c r="L219" s="43">
        <v>7</v>
      </c>
      <c r="M219" s="296">
        <v>0</v>
      </c>
      <c r="N219" s="296">
        <v>0</v>
      </c>
      <c r="O219" s="296" t="s">
        <v>329</v>
      </c>
      <c r="P219" s="296">
        <v>0</v>
      </c>
      <c r="Q219" s="296">
        <v>0</v>
      </c>
      <c r="R219" s="254">
        <f t="shared" si="46"/>
        <v>351.26</v>
      </c>
      <c r="S219" s="302">
        <f t="shared" si="56"/>
        <v>0.56000000000000227</v>
      </c>
      <c r="T219" s="297" t="str">
        <f t="shared" si="47"/>
        <v>000406700A000</v>
      </c>
      <c r="U219" s="270">
        <f t="shared" si="48"/>
        <v>618.74</v>
      </c>
      <c r="V219" s="270"/>
      <c r="W219" s="270"/>
      <c r="X219" s="270"/>
      <c r="Y219" s="270"/>
      <c r="Z219" s="270"/>
      <c r="AA219" s="303">
        <f t="shared" si="49"/>
        <v>40.985725388960596</v>
      </c>
      <c r="AB219" s="33">
        <f t="shared" si="50"/>
        <v>37.472197442954396</v>
      </c>
      <c r="AC219" s="257">
        <f t="shared" si="51"/>
        <v>3147.6645852081692</v>
      </c>
      <c r="AD219" s="258">
        <f t="shared" si="52"/>
        <v>14.545725428680365</v>
      </c>
      <c r="AE219" s="324">
        <f t="shared" si="45"/>
        <v>611.33695921981825</v>
      </c>
      <c r="AF219" s="258"/>
      <c r="AG219" s="256">
        <f>[1]!srEnew($C$11,$AB219,$C$49)</f>
        <v>35.439909751217186</v>
      </c>
      <c r="AH219" s="259">
        <f t="shared" si="53"/>
        <v>2976.9524191022438</v>
      </c>
      <c r="AI219" s="256">
        <f t="shared" si="54"/>
        <v>15.087890544105813</v>
      </c>
      <c r="AJ219" s="324">
        <f t="shared" si="55"/>
        <v>561.33695921981825</v>
      </c>
    </row>
    <row r="220" spans="6:36">
      <c r="F220" s="43">
        <v>1</v>
      </c>
      <c r="G220" s="43">
        <v>0</v>
      </c>
      <c r="H220" s="43">
        <v>0</v>
      </c>
      <c r="I220" s="296">
        <v>4</v>
      </c>
      <c r="J220" s="296">
        <v>5</v>
      </c>
      <c r="K220" s="43">
        <v>0</v>
      </c>
      <c r="L220" s="43">
        <v>7</v>
      </c>
      <c r="M220" s="43">
        <v>0</v>
      </c>
      <c r="N220" s="43">
        <v>0</v>
      </c>
      <c r="O220" s="43">
        <v>0</v>
      </c>
      <c r="P220" s="43">
        <v>0</v>
      </c>
      <c r="Q220" s="43">
        <v>0</v>
      </c>
      <c r="R220" s="254">
        <f t="shared" si="46"/>
        <v>355.41999999999996</v>
      </c>
      <c r="S220" s="302">
        <f t="shared" si="56"/>
        <v>4.1599999999999682</v>
      </c>
      <c r="T220" s="297" t="str">
        <f t="shared" si="47"/>
        <v>1004507000000</v>
      </c>
      <c r="U220" s="270">
        <f t="shared" si="48"/>
        <v>614.58000000000004</v>
      </c>
      <c r="V220" s="270"/>
      <c r="W220" s="270"/>
      <c r="X220" s="270"/>
      <c r="Y220" s="270"/>
      <c r="Z220" s="270"/>
      <c r="AA220" s="303">
        <f t="shared" si="49"/>
        <v>40.805297636396439</v>
      </c>
      <c r="AB220" s="33">
        <f t="shared" si="50"/>
        <v>37.269453359488779</v>
      </c>
      <c r="AC220" s="257">
        <f t="shared" si="51"/>
        <v>3130.6340821970575</v>
      </c>
      <c r="AD220" s="258">
        <f t="shared" si="52"/>
        <v>14.598892206688623</v>
      </c>
      <c r="AE220" s="324">
        <f t="shared" si="45"/>
        <v>606.31227961141974</v>
      </c>
      <c r="AF220" s="258"/>
      <c r="AG220" s="256">
        <f>[1]!srEnew($C$11,$AB220,$C$49)</f>
        <v>35.225601875086149</v>
      </c>
      <c r="AH220" s="259">
        <f t="shared" si="53"/>
        <v>2958.9505575072367</v>
      </c>
      <c r="AI220" s="256">
        <f t="shared" si="54"/>
        <v>15.151296196963623</v>
      </c>
      <c r="AJ220" s="324">
        <f t="shared" si="55"/>
        <v>556.31227961141985</v>
      </c>
    </row>
    <row r="221" spans="6:36">
      <c r="F221" s="43">
        <v>1</v>
      </c>
      <c r="G221" s="43">
        <v>0</v>
      </c>
      <c r="H221" s="43">
        <v>0</v>
      </c>
      <c r="I221" s="296">
        <v>4</v>
      </c>
      <c r="J221" s="43">
        <v>0</v>
      </c>
      <c r="K221" s="43">
        <v>6</v>
      </c>
      <c r="L221" s="43">
        <v>7</v>
      </c>
      <c r="M221" s="43">
        <v>0</v>
      </c>
      <c r="N221" s="43">
        <v>0</v>
      </c>
      <c r="O221" s="43">
        <v>0</v>
      </c>
      <c r="P221" s="43">
        <v>0</v>
      </c>
      <c r="Q221" s="43">
        <v>0</v>
      </c>
      <c r="R221" s="254">
        <f t="shared" si="46"/>
        <v>355.98</v>
      </c>
      <c r="S221" s="302">
        <f t="shared" si="56"/>
        <v>0.56000000000005912</v>
      </c>
      <c r="T221" s="297" t="str">
        <f t="shared" si="47"/>
        <v>1004067000000</v>
      </c>
      <c r="U221" s="270">
        <f t="shared" si="48"/>
        <v>614.02</v>
      </c>
      <c r="V221" s="270"/>
      <c r="W221" s="270"/>
      <c r="X221" s="270"/>
      <c r="Y221" s="270"/>
      <c r="Z221" s="270"/>
      <c r="AA221" s="303">
        <f t="shared" si="49"/>
        <v>40.781009285089723</v>
      </c>
      <c r="AB221" s="33">
        <f t="shared" si="50"/>
        <v>37.242160886714558</v>
      </c>
      <c r="AC221" s="257">
        <f t="shared" si="51"/>
        <v>3128.3415144840228</v>
      </c>
      <c r="AD221" s="258">
        <f t="shared" si="52"/>
        <v>14.606049272958966</v>
      </c>
      <c r="AE221" s="324">
        <f t="shared" si="45"/>
        <v>605.63588043336608</v>
      </c>
      <c r="AF221" s="258"/>
      <c r="AG221" s="256">
        <f>[1]!srEnew($C$11,$AB221,$C$49)</f>
        <v>35.196752737914657</v>
      </c>
      <c r="AH221" s="259">
        <f t="shared" si="53"/>
        <v>2956.5272299848311</v>
      </c>
      <c r="AI221" s="256">
        <f t="shared" si="54"/>
        <v>15.159831573309868</v>
      </c>
      <c r="AJ221" s="324">
        <f t="shared" si="55"/>
        <v>555.63588043336608</v>
      </c>
    </row>
    <row r="222" spans="6:36">
      <c r="F222" s="43">
        <v>0</v>
      </c>
      <c r="G222" s="43">
        <v>2</v>
      </c>
      <c r="H222" s="43">
        <v>0</v>
      </c>
      <c r="I222" s="296">
        <v>4</v>
      </c>
      <c r="J222" s="296">
        <v>5</v>
      </c>
      <c r="K222" s="43">
        <v>0</v>
      </c>
      <c r="L222" s="43">
        <v>7</v>
      </c>
      <c r="M222" s="43">
        <v>0</v>
      </c>
      <c r="N222" s="43">
        <v>0</v>
      </c>
      <c r="O222" s="43">
        <v>0</v>
      </c>
      <c r="P222" s="43">
        <v>0</v>
      </c>
      <c r="Q222" s="43">
        <v>0</v>
      </c>
      <c r="R222" s="254">
        <f t="shared" si="46"/>
        <v>358.02</v>
      </c>
      <c r="S222" s="302">
        <f t="shared" si="56"/>
        <v>2.0399999999999636</v>
      </c>
      <c r="T222" s="297" t="str">
        <f t="shared" si="47"/>
        <v>0204507000000</v>
      </c>
      <c r="U222" s="270">
        <f t="shared" si="48"/>
        <v>611.98</v>
      </c>
      <c r="V222" s="270"/>
      <c r="W222" s="270"/>
      <c r="X222" s="270"/>
      <c r="Y222" s="270"/>
      <c r="Z222" s="270"/>
      <c r="AA222" s="303">
        <f t="shared" si="49"/>
        <v>40.692530291043838</v>
      </c>
      <c r="AB222" s="33">
        <f t="shared" si="50"/>
        <v>37.142738307322759</v>
      </c>
      <c r="AC222" s="257">
        <f t="shared" si="51"/>
        <v>3119.990017815112</v>
      </c>
      <c r="AD222" s="258">
        <f t="shared" si="52"/>
        <v>14.632121442943786</v>
      </c>
      <c r="AE222" s="324">
        <f t="shared" ref="AE222:AE285" si="57">[1]!srE2Rng($C$11,AB222)</f>
        <v>603.17185485617051</v>
      </c>
      <c r="AF222" s="258"/>
      <c r="AG222" s="256">
        <f>[1]!srEnew($C$11,$AB222,$C$49)</f>
        <v>35.091659452504238</v>
      </c>
      <c r="AH222" s="259">
        <f t="shared" si="53"/>
        <v>2947.6993940103562</v>
      </c>
      <c r="AI222" s="256">
        <f t="shared" si="54"/>
        <v>15.190924729999756</v>
      </c>
      <c r="AJ222" s="324">
        <f t="shared" si="55"/>
        <v>553.17185485617051</v>
      </c>
    </row>
    <row r="223" spans="6:36">
      <c r="F223" s="43">
        <v>0</v>
      </c>
      <c r="G223" s="43">
        <v>2</v>
      </c>
      <c r="H223" s="43">
        <v>0</v>
      </c>
      <c r="I223" s="296">
        <v>4</v>
      </c>
      <c r="J223" s="43">
        <v>0</v>
      </c>
      <c r="K223" s="43">
        <v>6</v>
      </c>
      <c r="L223" s="43">
        <v>7</v>
      </c>
      <c r="M223" s="43">
        <v>0</v>
      </c>
      <c r="N223" s="43">
        <v>0</v>
      </c>
      <c r="O223" s="43">
        <v>0</v>
      </c>
      <c r="P223" s="43">
        <v>0</v>
      </c>
      <c r="Q223" s="43">
        <v>0</v>
      </c>
      <c r="R223" s="254">
        <f t="shared" si="46"/>
        <v>358.58</v>
      </c>
      <c r="S223" s="302">
        <f t="shared" si="56"/>
        <v>0.56000000000000227</v>
      </c>
      <c r="T223" s="297" t="str">
        <f t="shared" si="47"/>
        <v>0204067000000</v>
      </c>
      <c r="U223" s="270">
        <f t="shared" si="48"/>
        <v>611.42000000000007</v>
      </c>
      <c r="V223" s="270"/>
      <c r="W223" s="270"/>
      <c r="X223" s="270"/>
      <c r="Y223" s="270"/>
      <c r="Z223" s="270"/>
      <c r="AA223" s="303">
        <f t="shared" si="49"/>
        <v>40.668241939737129</v>
      </c>
      <c r="AB223" s="33">
        <f t="shared" si="50"/>
        <v>37.115445834548545</v>
      </c>
      <c r="AC223" s="257">
        <f t="shared" si="51"/>
        <v>3117.6974501020777</v>
      </c>
      <c r="AD223" s="258">
        <f t="shared" si="52"/>
        <v>14.639278509214128</v>
      </c>
      <c r="AE223" s="324">
        <f t="shared" si="57"/>
        <v>602.49545567811697</v>
      </c>
      <c r="AF223" s="258"/>
      <c r="AG223" s="256">
        <f>[1]!srEnew($C$11,$AB223,$C$49)</f>
        <v>35.062810315332754</v>
      </c>
      <c r="AH223" s="259">
        <f t="shared" si="53"/>
        <v>2945.2760664879515</v>
      </c>
      <c r="AI223" s="256">
        <f t="shared" si="54"/>
        <v>15.199460106345999</v>
      </c>
      <c r="AJ223" s="324">
        <f t="shared" si="55"/>
        <v>552.49545567811697</v>
      </c>
    </row>
    <row r="224" spans="6:36">
      <c r="F224" s="43">
        <v>1</v>
      </c>
      <c r="G224" s="43">
        <v>0</v>
      </c>
      <c r="H224" s="43">
        <v>0</v>
      </c>
      <c r="I224" s="296">
        <v>4</v>
      </c>
      <c r="J224" s="296">
        <v>5</v>
      </c>
      <c r="K224" s="43">
        <v>0</v>
      </c>
      <c r="L224" s="43">
        <v>7</v>
      </c>
      <c r="M224" s="43">
        <v>0</v>
      </c>
      <c r="N224" s="43">
        <v>0</v>
      </c>
      <c r="O224" s="296" t="s">
        <v>145</v>
      </c>
      <c r="P224" s="43">
        <v>0</v>
      </c>
      <c r="Q224" s="43">
        <v>0</v>
      </c>
      <c r="R224" s="254">
        <f t="shared" si="46"/>
        <v>360.9</v>
      </c>
      <c r="S224" s="302">
        <f t="shared" si="56"/>
        <v>2.3199999999999932</v>
      </c>
      <c r="T224" s="297" t="str">
        <f t="shared" si="47"/>
        <v>100450700A000</v>
      </c>
      <c r="U224" s="270">
        <f t="shared" si="48"/>
        <v>609.1</v>
      </c>
      <c r="V224" s="270"/>
      <c r="W224" s="270"/>
      <c r="X224" s="270"/>
      <c r="Y224" s="270"/>
      <c r="Z224" s="270"/>
      <c r="AA224" s="303">
        <f t="shared" si="49"/>
        <v>40.567618770037889</v>
      </c>
      <c r="AB224" s="33">
        <f t="shared" si="50"/>
        <v>37.002377018769643</v>
      </c>
      <c r="AC224" s="257">
        <f t="shared" si="51"/>
        <v>3108.1996695766502</v>
      </c>
      <c r="AD224" s="258">
        <f t="shared" si="52"/>
        <v>14.668929212334119</v>
      </c>
      <c r="AE224" s="324">
        <f t="shared" si="57"/>
        <v>599.69323051189474</v>
      </c>
      <c r="AF224" s="258"/>
      <c r="AG224" s="256">
        <f>[1]!srEnew($C$11,$AB224,$C$49)</f>
        <v>34.943292461336597</v>
      </c>
      <c r="AH224" s="259">
        <f t="shared" si="53"/>
        <v>2935.236566752274</v>
      </c>
      <c r="AI224" s="256">
        <f t="shared" si="54"/>
        <v>15.234820951209009</v>
      </c>
      <c r="AJ224" s="324">
        <f t="shared" si="55"/>
        <v>549.69323051189474</v>
      </c>
    </row>
    <row r="225" spans="6:36">
      <c r="F225" s="43">
        <v>1</v>
      </c>
      <c r="G225" s="43">
        <v>0</v>
      </c>
      <c r="H225" s="43">
        <v>0</v>
      </c>
      <c r="I225" s="296">
        <v>4</v>
      </c>
      <c r="J225" s="43">
        <v>0</v>
      </c>
      <c r="K225" s="43">
        <v>6</v>
      </c>
      <c r="L225" s="43">
        <v>7</v>
      </c>
      <c r="M225" s="43">
        <v>0</v>
      </c>
      <c r="N225" s="43">
        <v>0</v>
      </c>
      <c r="O225" s="296" t="s">
        <v>145</v>
      </c>
      <c r="P225" s="43">
        <v>0</v>
      </c>
      <c r="Q225" s="43">
        <v>0</v>
      </c>
      <c r="R225" s="254">
        <f t="shared" si="46"/>
        <v>361.46000000000004</v>
      </c>
      <c r="S225" s="302">
        <f t="shared" si="56"/>
        <v>0.56000000000005912</v>
      </c>
      <c r="T225" s="297" t="str">
        <f t="shared" si="47"/>
        <v>100406700A000</v>
      </c>
      <c r="U225" s="270">
        <f t="shared" si="48"/>
        <v>608.54</v>
      </c>
      <c r="V225" s="270"/>
      <c r="W225" s="270"/>
      <c r="X225" s="270"/>
      <c r="Y225" s="270"/>
      <c r="Z225" s="270"/>
      <c r="AA225" s="303">
        <f t="shared" si="49"/>
        <v>40.543330418731173</v>
      </c>
      <c r="AB225" s="33">
        <f t="shared" si="50"/>
        <v>36.975084545995422</v>
      </c>
      <c r="AC225" s="257">
        <f t="shared" si="51"/>
        <v>3105.9071018636155</v>
      </c>
      <c r="AD225" s="258">
        <f t="shared" si="52"/>
        <v>14.676086278604462</v>
      </c>
      <c r="AE225" s="324">
        <f t="shared" si="57"/>
        <v>599.01683133384108</v>
      </c>
      <c r="AF225" s="258"/>
      <c r="AG225" s="256">
        <f>[1]!srEnew($C$11,$AB225,$C$49)</f>
        <v>34.914443324165113</v>
      </c>
      <c r="AH225" s="259">
        <f t="shared" si="53"/>
        <v>2932.8132392298694</v>
      </c>
      <c r="AI225" s="256">
        <f t="shared" si="54"/>
        <v>15.243356327555253</v>
      </c>
      <c r="AJ225" s="324">
        <f t="shared" si="55"/>
        <v>549.01683133384108</v>
      </c>
    </row>
    <row r="226" spans="6:36">
      <c r="F226" s="43">
        <v>0</v>
      </c>
      <c r="G226" s="43">
        <v>2</v>
      </c>
      <c r="H226" s="43">
        <v>0</v>
      </c>
      <c r="I226" s="296">
        <v>4</v>
      </c>
      <c r="J226" s="296">
        <v>5</v>
      </c>
      <c r="K226" s="43">
        <v>0</v>
      </c>
      <c r="L226" s="43">
        <v>7</v>
      </c>
      <c r="M226" s="43">
        <v>0</v>
      </c>
      <c r="N226" s="43">
        <v>0</v>
      </c>
      <c r="O226" s="296" t="s">
        <v>145</v>
      </c>
      <c r="P226" s="43">
        <v>0</v>
      </c>
      <c r="Q226" s="43">
        <v>0</v>
      </c>
      <c r="R226" s="254">
        <f t="shared" si="46"/>
        <v>363.5</v>
      </c>
      <c r="S226" s="302">
        <f t="shared" si="56"/>
        <v>2.0399999999999636</v>
      </c>
      <c r="T226" s="297" t="str">
        <f t="shared" si="47"/>
        <v>020450700A000</v>
      </c>
      <c r="U226" s="270">
        <f t="shared" si="48"/>
        <v>606.5</v>
      </c>
      <c r="V226" s="270"/>
      <c r="W226" s="270"/>
      <c r="X226" s="270"/>
      <c r="Y226" s="270"/>
      <c r="Z226" s="270"/>
      <c r="AA226" s="303">
        <f t="shared" si="49"/>
        <v>40.454851424685287</v>
      </c>
      <c r="AB226" s="33">
        <f t="shared" si="50"/>
        <v>36.875661966603623</v>
      </c>
      <c r="AC226" s="257">
        <f t="shared" si="51"/>
        <v>3097.5556051947042</v>
      </c>
      <c r="AD226" s="258">
        <f t="shared" si="52"/>
        <v>14.702158448589282</v>
      </c>
      <c r="AE226" s="324">
        <f t="shared" si="57"/>
        <v>596.55280575664551</v>
      </c>
      <c r="AF226" s="258"/>
      <c r="AG226" s="256">
        <f>[1]!srEnew($C$11,$AB226,$C$49)</f>
        <v>34.809350038754687</v>
      </c>
      <c r="AH226" s="259">
        <f t="shared" si="53"/>
        <v>2923.9854032553935</v>
      </c>
      <c r="AI226" s="256">
        <f t="shared" si="54"/>
        <v>15.274449484245144</v>
      </c>
      <c r="AJ226" s="324">
        <f t="shared" si="55"/>
        <v>546.5528057566454</v>
      </c>
    </row>
    <row r="227" spans="6:36">
      <c r="F227" s="43">
        <v>0</v>
      </c>
      <c r="G227" s="43">
        <v>2</v>
      </c>
      <c r="H227" s="43">
        <v>0</v>
      </c>
      <c r="I227" s="296">
        <v>4</v>
      </c>
      <c r="J227" s="43">
        <v>0</v>
      </c>
      <c r="K227" s="43">
        <v>6</v>
      </c>
      <c r="L227" s="43">
        <v>7</v>
      </c>
      <c r="M227" s="43">
        <v>0</v>
      </c>
      <c r="N227" s="43">
        <v>0</v>
      </c>
      <c r="O227" s="296" t="s">
        <v>145</v>
      </c>
      <c r="P227" s="43">
        <v>0</v>
      </c>
      <c r="Q227" s="43">
        <v>0</v>
      </c>
      <c r="R227" s="254">
        <f t="shared" si="46"/>
        <v>364.06</v>
      </c>
      <c r="S227" s="302">
        <f t="shared" si="56"/>
        <v>0.56000000000000227</v>
      </c>
      <c r="T227" s="297" t="str">
        <f t="shared" si="47"/>
        <v>020406700A000</v>
      </c>
      <c r="U227" s="270">
        <f t="shared" si="48"/>
        <v>605.94000000000005</v>
      </c>
      <c r="V227" s="270"/>
      <c r="W227" s="270"/>
      <c r="X227" s="270"/>
      <c r="Y227" s="270"/>
      <c r="Z227" s="270"/>
      <c r="AA227" s="303">
        <f t="shared" si="49"/>
        <v>40.430563073378579</v>
      </c>
      <c r="AB227" s="33">
        <f t="shared" si="50"/>
        <v>36.848369493829409</v>
      </c>
      <c r="AC227" s="257">
        <f t="shared" si="51"/>
        <v>3095.2630374816704</v>
      </c>
      <c r="AD227" s="258">
        <f t="shared" si="52"/>
        <v>14.709315514859622</v>
      </c>
      <c r="AE227" s="324">
        <f t="shared" si="57"/>
        <v>595.87640657859197</v>
      </c>
      <c r="AF227" s="258"/>
      <c r="AG227" s="256">
        <f>[1]!srEnew($C$11,$AB227,$C$49)</f>
        <v>34.78050090158321</v>
      </c>
      <c r="AH227" s="259">
        <f t="shared" si="53"/>
        <v>2921.5620757329898</v>
      </c>
      <c r="AI227" s="256">
        <f t="shared" si="54"/>
        <v>15.282984860591386</v>
      </c>
      <c r="AJ227" s="324">
        <f t="shared" si="55"/>
        <v>545.87640657859197</v>
      </c>
    </row>
    <row r="228" spans="6:36">
      <c r="F228" s="43">
        <v>1</v>
      </c>
      <c r="G228" s="43">
        <v>2</v>
      </c>
      <c r="H228" s="43">
        <v>0</v>
      </c>
      <c r="I228" s="296">
        <v>4</v>
      </c>
      <c r="J228" s="296">
        <v>5</v>
      </c>
      <c r="K228" s="43">
        <v>0</v>
      </c>
      <c r="L228" s="43">
        <v>7</v>
      </c>
      <c r="M228" s="43">
        <v>0</v>
      </c>
      <c r="N228" s="43">
        <v>0</v>
      </c>
      <c r="O228" s="43">
        <v>0</v>
      </c>
      <c r="P228" s="43">
        <v>0</v>
      </c>
      <c r="Q228" s="43">
        <v>0</v>
      </c>
      <c r="R228" s="254">
        <f t="shared" si="46"/>
        <v>368.21999999999997</v>
      </c>
      <c r="S228" s="302">
        <f t="shared" si="56"/>
        <v>4.1599999999999682</v>
      </c>
      <c r="T228" s="297" t="str">
        <f t="shared" si="47"/>
        <v>1204507000000</v>
      </c>
      <c r="U228" s="270">
        <f t="shared" si="48"/>
        <v>601.78</v>
      </c>
      <c r="V228" s="270"/>
      <c r="W228" s="270"/>
      <c r="X228" s="270"/>
      <c r="Y228" s="270"/>
      <c r="Z228" s="270"/>
      <c r="AA228" s="303">
        <f t="shared" si="49"/>
        <v>40.250135320814415</v>
      </c>
      <c r="AB228" s="33">
        <f t="shared" si="50"/>
        <v>36.645625410363778</v>
      </c>
      <c r="AC228" s="257">
        <f t="shared" si="51"/>
        <v>3078.2325344705573</v>
      </c>
      <c r="AD228" s="258">
        <f t="shared" si="52"/>
        <v>14.762482292867883</v>
      </c>
      <c r="AE228" s="324">
        <f t="shared" si="57"/>
        <v>590.85172697019323</v>
      </c>
      <c r="AF228" s="258"/>
      <c r="AG228" s="256">
        <f>[1]!srEnew($C$11,$AB228,$C$49)</f>
        <v>34.566193025452158</v>
      </c>
      <c r="AH228" s="259">
        <f t="shared" si="53"/>
        <v>2903.5602141379813</v>
      </c>
      <c r="AI228" s="256">
        <f t="shared" si="54"/>
        <v>15.346390513449199</v>
      </c>
      <c r="AJ228" s="324">
        <f t="shared" si="55"/>
        <v>540.85172697019323</v>
      </c>
    </row>
    <row r="229" spans="6:36">
      <c r="F229" s="43">
        <v>1</v>
      </c>
      <c r="G229" s="43">
        <v>2</v>
      </c>
      <c r="H229" s="43">
        <v>0</v>
      </c>
      <c r="I229" s="296">
        <v>4</v>
      </c>
      <c r="J229" s="43">
        <v>0</v>
      </c>
      <c r="K229" s="43">
        <v>6</v>
      </c>
      <c r="L229" s="43">
        <v>7</v>
      </c>
      <c r="M229" s="43">
        <v>0</v>
      </c>
      <c r="N229" s="43">
        <v>0</v>
      </c>
      <c r="O229" s="43">
        <v>0</v>
      </c>
      <c r="P229" s="43">
        <v>0</v>
      </c>
      <c r="Q229" s="43">
        <v>0</v>
      </c>
      <c r="R229" s="254">
        <f t="shared" si="46"/>
        <v>368.78</v>
      </c>
      <c r="S229" s="302">
        <f t="shared" si="56"/>
        <v>0.56000000000000227</v>
      </c>
      <c r="T229" s="297" t="str">
        <f t="shared" si="47"/>
        <v>1204067000000</v>
      </c>
      <c r="U229" s="270">
        <f t="shared" si="48"/>
        <v>601.22</v>
      </c>
      <c r="V229" s="270"/>
      <c r="W229" s="270"/>
      <c r="X229" s="270"/>
      <c r="Y229" s="270"/>
      <c r="Z229" s="270"/>
      <c r="AA229" s="303">
        <f t="shared" si="49"/>
        <v>40.225846969507707</v>
      </c>
      <c r="AB229" s="33">
        <f t="shared" si="50"/>
        <v>36.618332937589564</v>
      </c>
      <c r="AC229" s="257">
        <f t="shared" si="51"/>
        <v>3075.9399667575235</v>
      </c>
      <c r="AD229" s="258">
        <f t="shared" si="52"/>
        <v>14.769639359138225</v>
      </c>
      <c r="AE229" s="324">
        <f t="shared" si="57"/>
        <v>590.17532779213968</v>
      </c>
      <c r="AF229" s="258"/>
      <c r="AG229" s="256">
        <f>[1]!srEnew($C$11,$AB229,$C$49)</f>
        <v>34.537343888280674</v>
      </c>
      <c r="AH229" s="259">
        <f t="shared" si="53"/>
        <v>2901.1368866155767</v>
      </c>
      <c r="AI229" s="256">
        <f t="shared" si="54"/>
        <v>15.354925889795442</v>
      </c>
      <c r="AJ229" s="324">
        <f t="shared" si="55"/>
        <v>540.17532779213968</v>
      </c>
    </row>
    <row r="230" spans="6:36">
      <c r="F230" s="43">
        <v>0</v>
      </c>
      <c r="G230" s="43">
        <v>0</v>
      </c>
      <c r="H230" s="43">
        <v>3</v>
      </c>
      <c r="I230" s="296">
        <v>4</v>
      </c>
      <c r="J230" s="296">
        <v>5</v>
      </c>
      <c r="K230" s="43">
        <v>0</v>
      </c>
      <c r="L230" s="43">
        <v>7</v>
      </c>
      <c r="M230" s="43">
        <v>0</v>
      </c>
      <c r="N230" s="43">
        <v>0</v>
      </c>
      <c r="O230" s="43">
        <v>0</v>
      </c>
      <c r="P230" s="43">
        <v>0</v>
      </c>
      <c r="Q230" s="43">
        <v>0</v>
      </c>
      <c r="R230" s="254">
        <f t="shared" si="46"/>
        <v>369.02</v>
      </c>
      <c r="S230" s="302">
        <f t="shared" si="56"/>
        <v>0.24000000000000909</v>
      </c>
      <c r="T230" s="297" t="str">
        <f t="shared" si="47"/>
        <v>0034507000000</v>
      </c>
      <c r="U230" s="270">
        <f t="shared" si="48"/>
        <v>600.98</v>
      </c>
      <c r="V230" s="270"/>
      <c r="W230" s="270"/>
      <c r="X230" s="270"/>
      <c r="Y230" s="270"/>
      <c r="Z230" s="270"/>
      <c r="AA230" s="303">
        <f t="shared" si="49"/>
        <v>40.215437676090545</v>
      </c>
      <c r="AB230" s="33">
        <f t="shared" si="50"/>
        <v>36.606636163543477</v>
      </c>
      <c r="AC230" s="257">
        <f t="shared" si="51"/>
        <v>3074.9574377376521</v>
      </c>
      <c r="AD230" s="258">
        <f t="shared" si="52"/>
        <v>14.772706673254085</v>
      </c>
      <c r="AE230" s="324">
        <f t="shared" si="57"/>
        <v>589.88544243011688</v>
      </c>
      <c r="AF230" s="258"/>
      <c r="AG230" s="256">
        <f>[1]!srEnew($C$11,$AB230,$C$49)</f>
        <v>34.524979972350046</v>
      </c>
      <c r="AH230" s="259">
        <f t="shared" si="53"/>
        <v>2900.0983176774039</v>
      </c>
      <c r="AI230" s="256">
        <f t="shared" si="54"/>
        <v>15.358583908229544</v>
      </c>
      <c r="AJ230" s="324">
        <f t="shared" si="55"/>
        <v>539.88544243011688</v>
      </c>
    </row>
    <row r="231" spans="6:36">
      <c r="F231" s="43">
        <v>0</v>
      </c>
      <c r="G231" s="43">
        <v>0</v>
      </c>
      <c r="H231" s="43">
        <v>3</v>
      </c>
      <c r="I231" s="296">
        <v>4</v>
      </c>
      <c r="J231" s="43">
        <v>0</v>
      </c>
      <c r="K231" s="43">
        <v>6</v>
      </c>
      <c r="L231" s="43">
        <v>7</v>
      </c>
      <c r="M231" s="43">
        <v>0</v>
      </c>
      <c r="N231" s="43">
        <v>0</v>
      </c>
      <c r="O231" s="43">
        <v>0</v>
      </c>
      <c r="P231" s="43">
        <v>0</v>
      </c>
      <c r="Q231" s="43">
        <v>0</v>
      </c>
      <c r="R231" s="254">
        <f t="shared" si="46"/>
        <v>369.58</v>
      </c>
      <c r="S231" s="302">
        <f t="shared" si="56"/>
        <v>0.56000000000000227</v>
      </c>
      <c r="T231" s="297" t="str">
        <f t="shared" si="47"/>
        <v>0034067000000</v>
      </c>
      <c r="U231" s="270">
        <f t="shared" si="48"/>
        <v>600.42000000000007</v>
      </c>
      <c r="V231" s="270"/>
      <c r="W231" s="270"/>
      <c r="X231" s="270"/>
      <c r="Y231" s="270"/>
      <c r="Z231" s="270"/>
      <c r="AA231" s="303">
        <f t="shared" si="49"/>
        <v>40.191149324783837</v>
      </c>
      <c r="AB231" s="33">
        <f t="shared" si="50"/>
        <v>36.579343690769257</v>
      </c>
      <c r="AC231" s="257">
        <f t="shared" si="51"/>
        <v>3072.6648700246174</v>
      </c>
      <c r="AD231" s="258">
        <f t="shared" si="52"/>
        <v>14.779863739524428</v>
      </c>
      <c r="AE231" s="324">
        <f t="shared" si="57"/>
        <v>589.20904325206311</v>
      </c>
      <c r="AF231" s="258"/>
      <c r="AG231" s="256">
        <f>[1]!srEnew($C$11,$AB231,$C$49)</f>
        <v>34.496130835178555</v>
      </c>
      <c r="AH231" s="259">
        <f t="shared" si="53"/>
        <v>2897.6749901549988</v>
      </c>
      <c r="AI231" s="256">
        <f t="shared" si="54"/>
        <v>15.367119284575789</v>
      </c>
      <c r="AJ231" s="324">
        <f t="shared" si="55"/>
        <v>539.20904325206311</v>
      </c>
    </row>
    <row r="232" spans="6:36">
      <c r="F232" s="43">
        <v>1</v>
      </c>
      <c r="G232" s="43">
        <v>2</v>
      </c>
      <c r="H232" s="43">
        <v>0</v>
      </c>
      <c r="I232" s="296">
        <v>4</v>
      </c>
      <c r="J232" s="296">
        <v>5</v>
      </c>
      <c r="K232" s="43">
        <v>0</v>
      </c>
      <c r="L232" s="43">
        <v>7</v>
      </c>
      <c r="M232" s="43">
        <v>0</v>
      </c>
      <c r="N232" s="43">
        <v>0</v>
      </c>
      <c r="O232" s="296" t="s">
        <v>145</v>
      </c>
      <c r="P232" s="43">
        <v>0</v>
      </c>
      <c r="Q232" s="43">
        <v>0</v>
      </c>
      <c r="R232" s="254">
        <f t="shared" si="46"/>
        <v>373.7</v>
      </c>
      <c r="S232" s="302">
        <f t="shared" si="56"/>
        <v>4.1200000000000045</v>
      </c>
      <c r="T232" s="297" t="str">
        <f t="shared" si="47"/>
        <v>120450700A000</v>
      </c>
      <c r="U232" s="270">
        <f t="shared" si="48"/>
        <v>596.29999999999995</v>
      </c>
      <c r="V232" s="270"/>
      <c r="W232" s="270"/>
      <c r="X232" s="270"/>
      <c r="Y232" s="270"/>
      <c r="Z232" s="270"/>
      <c r="AA232" s="303">
        <f t="shared" si="49"/>
        <v>40.012456454455865</v>
      </c>
      <c r="AB232" s="33">
        <f t="shared" si="50"/>
        <v>36.378549069644642</v>
      </c>
      <c r="AC232" s="257">
        <f t="shared" si="51"/>
        <v>3055.79812185015</v>
      </c>
      <c r="AD232" s="258">
        <f t="shared" si="52"/>
        <v>14.832519298513379</v>
      </c>
      <c r="AE232" s="324">
        <f t="shared" si="57"/>
        <v>584.23267787066823</v>
      </c>
      <c r="AF232" s="258"/>
      <c r="AG232" s="256">
        <f>[1]!srEnew($C$11,$AB232,$C$49)</f>
        <v>34.283883611702606</v>
      </c>
      <c r="AH232" s="259">
        <f t="shared" si="53"/>
        <v>2879.8462233830187</v>
      </c>
      <c r="AI232" s="256">
        <f t="shared" si="54"/>
        <v>15.429915267694586</v>
      </c>
      <c r="AJ232" s="324">
        <f t="shared" si="55"/>
        <v>534.23267787066823</v>
      </c>
    </row>
    <row r="233" spans="6:36">
      <c r="F233" s="43">
        <v>1</v>
      </c>
      <c r="G233" s="43">
        <v>2</v>
      </c>
      <c r="H233" s="43">
        <v>0</v>
      </c>
      <c r="I233" s="296">
        <v>4</v>
      </c>
      <c r="J233" s="43">
        <v>0</v>
      </c>
      <c r="K233" s="43">
        <v>6</v>
      </c>
      <c r="L233" s="43">
        <v>7</v>
      </c>
      <c r="M233" s="43">
        <v>0</v>
      </c>
      <c r="N233" s="43">
        <v>0</v>
      </c>
      <c r="O233" s="296" t="s">
        <v>145</v>
      </c>
      <c r="P233" s="43">
        <v>0</v>
      </c>
      <c r="Q233" s="43">
        <v>0</v>
      </c>
      <c r="R233" s="254">
        <f t="shared" si="46"/>
        <v>374.26</v>
      </c>
      <c r="S233" s="302">
        <f t="shared" si="56"/>
        <v>0.56000000000000227</v>
      </c>
      <c r="T233" s="297" t="str">
        <f t="shared" si="47"/>
        <v>120406700A000</v>
      </c>
      <c r="U233" s="270">
        <f t="shared" si="48"/>
        <v>595.74</v>
      </c>
      <c r="V233" s="270"/>
      <c r="W233" s="270"/>
      <c r="X233" s="270"/>
      <c r="Y233" s="270"/>
      <c r="Z233" s="270"/>
      <c r="AA233" s="303">
        <f t="shared" si="49"/>
        <v>39.988168103149157</v>
      </c>
      <c r="AB233" s="33">
        <f t="shared" si="50"/>
        <v>36.351256596870428</v>
      </c>
      <c r="AC233" s="257">
        <f t="shared" si="51"/>
        <v>3053.5055541371157</v>
      </c>
      <c r="AD233" s="258">
        <f t="shared" si="52"/>
        <v>14.83967636478372</v>
      </c>
      <c r="AE233" s="324">
        <f t="shared" si="57"/>
        <v>583.55627869261468</v>
      </c>
      <c r="AF233" s="258"/>
      <c r="AG233" s="256">
        <f>[1]!srEnew($C$11,$AB233,$C$49)</f>
        <v>34.255034474531122</v>
      </c>
      <c r="AH233" s="259">
        <f t="shared" si="53"/>
        <v>2877.4228958606141</v>
      </c>
      <c r="AI233" s="256">
        <f t="shared" si="54"/>
        <v>15.438450644040829</v>
      </c>
      <c r="AJ233" s="324">
        <f t="shared" si="55"/>
        <v>533.55627869261457</v>
      </c>
    </row>
    <row r="234" spans="6:36">
      <c r="F234" s="43">
        <v>0</v>
      </c>
      <c r="G234" s="43">
        <v>0</v>
      </c>
      <c r="H234" s="43">
        <v>3</v>
      </c>
      <c r="I234" s="296">
        <v>4</v>
      </c>
      <c r="J234" s="296">
        <v>5</v>
      </c>
      <c r="K234" s="43">
        <v>0</v>
      </c>
      <c r="L234" s="43">
        <v>7</v>
      </c>
      <c r="M234" s="43">
        <v>0</v>
      </c>
      <c r="N234" s="43">
        <v>0</v>
      </c>
      <c r="O234" s="296" t="s">
        <v>145</v>
      </c>
      <c r="P234" s="43">
        <v>0</v>
      </c>
      <c r="Q234" s="43">
        <v>0</v>
      </c>
      <c r="R234" s="254">
        <f t="shared" si="46"/>
        <v>374.5</v>
      </c>
      <c r="S234" s="302">
        <f t="shared" si="56"/>
        <v>0.24000000000000909</v>
      </c>
      <c r="T234" s="297" t="str">
        <f t="shared" si="47"/>
        <v>003450700A000</v>
      </c>
      <c r="U234" s="270">
        <f t="shared" si="48"/>
        <v>595.5</v>
      </c>
      <c r="V234" s="270"/>
      <c r="W234" s="270"/>
      <c r="X234" s="270"/>
      <c r="Y234" s="270"/>
      <c r="Z234" s="270"/>
      <c r="AA234" s="303">
        <f t="shared" si="49"/>
        <v>39.977758809731995</v>
      </c>
      <c r="AB234" s="33">
        <f t="shared" si="50"/>
        <v>36.339559822824341</v>
      </c>
      <c r="AC234" s="257">
        <f t="shared" si="51"/>
        <v>3052.5230251172447</v>
      </c>
      <c r="AD234" s="258">
        <f t="shared" si="52"/>
        <v>14.842743678899579</v>
      </c>
      <c r="AE234" s="324">
        <f t="shared" si="57"/>
        <v>583.26639333059188</v>
      </c>
      <c r="AF234" s="258"/>
      <c r="AG234" s="256">
        <f>[1]!srEnew($C$11,$AB234,$C$49)</f>
        <v>34.242670558600494</v>
      </c>
      <c r="AH234" s="259">
        <f t="shared" si="53"/>
        <v>2876.3843269224417</v>
      </c>
      <c r="AI234" s="256">
        <f t="shared" si="54"/>
        <v>15.442108662474931</v>
      </c>
      <c r="AJ234" s="324">
        <f t="shared" si="55"/>
        <v>533.26639333059188</v>
      </c>
    </row>
    <row r="235" spans="6:36">
      <c r="F235" s="43">
        <v>0</v>
      </c>
      <c r="G235" s="43">
        <v>0</v>
      </c>
      <c r="H235" s="43">
        <v>3</v>
      </c>
      <c r="I235" s="296">
        <v>4</v>
      </c>
      <c r="J235" s="43">
        <v>0</v>
      </c>
      <c r="K235" s="43">
        <v>6</v>
      </c>
      <c r="L235" s="43">
        <v>7</v>
      </c>
      <c r="M235" s="43">
        <v>0</v>
      </c>
      <c r="N235" s="43">
        <v>0</v>
      </c>
      <c r="O235" s="296" t="s">
        <v>315</v>
      </c>
      <c r="P235" s="43">
        <v>0</v>
      </c>
      <c r="Q235" s="43">
        <v>0</v>
      </c>
      <c r="R235" s="254">
        <f t="shared" si="46"/>
        <v>375.06</v>
      </c>
      <c r="S235" s="302">
        <f t="shared" si="56"/>
        <v>0.56000000000000227</v>
      </c>
      <c r="T235" s="297" t="str">
        <f t="shared" si="47"/>
        <v>003406700A000</v>
      </c>
      <c r="U235" s="270">
        <f t="shared" si="48"/>
        <v>594.94000000000005</v>
      </c>
      <c r="V235" s="270"/>
      <c r="W235" s="270"/>
      <c r="X235" s="270"/>
      <c r="Y235" s="270"/>
      <c r="Z235" s="270"/>
      <c r="AA235" s="303">
        <f t="shared" si="49"/>
        <v>39.953470458425279</v>
      </c>
      <c r="AB235" s="33">
        <f t="shared" si="50"/>
        <v>36.312267350050121</v>
      </c>
      <c r="AC235" s="257">
        <f t="shared" si="51"/>
        <v>3050.23045740421</v>
      </c>
      <c r="AD235" s="258">
        <f t="shared" si="52"/>
        <v>14.849900745169922</v>
      </c>
      <c r="AE235" s="324">
        <f t="shared" si="57"/>
        <v>582.58999415253811</v>
      </c>
      <c r="AF235" s="258"/>
      <c r="AG235" s="256">
        <f>[1]!srEnew($C$11,$AB235,$C$49)</f>
        <v>34.213821421429003</v>
      </c>
      <c r="AH235" s="259">
        <f t="shared" si="53"/>
        <v>2873.9609994000361</v>
      </c>
      <c r="AI235" s="256">
        <f t="shared" si="54"/>
        <v>15.450644038821176</v>
      </c>
      <c r="AJ235" s="324">
        <f t="shared" si="55"/>
        <v>532.58999415253811</v>
      </c>
    </row>
    <row r="236" spans="6:36">
      <c r="F236" s="43">
        <v>1</v>
      </c>
      <c r="G236" s="43">
        <v>0</v>
      </c>
      <c r="H236" s="43">
        <v>3</v>
      </c>
      <c r="I236" s="296">
        <v>4</v>
      </c>
      <c r="J236" s="296">
        <v>5</v>
      </c>
      <c r="K236" s="43">
        <v>0</v>
      </c>
      <c r="L236" s="43">
        <v>7</v>
      </c>
      <c r="M236" s="43">
        <v>0</v>
      </c>
      <c r="N236" s="43">
        <v>0</v>
      </c>
      <c r="O236" s="43">
        <v>0</v>
      </c>
      <c r="P236" s="43">
        <v>0</v>
      </c>
      <c r="Q236" s="43">
        <v>0</v>
      </c>
      <c r="R236" s="254">
        <f t="shared" si="46"/>
        <v>379.21999999999997</v>
      </c>
      <c r="S236" s="302">
        <f t="shared" si="56"/>
        <v>4.1599999999999682</v>
      </c>
      <c r="T236" s="297" t="str">
        <f t="shared" si="47"/>
        <v>1034507000000</v>
      </c>
      <c r="U236" s="270">
        <f t="shared" si="48"/>
        <v>590.78</v>
      </c>
      <c r="V236" s="270"/>
      <c r="W236" s="270"/>
      <c r="X236" s="270"/>
      <c r="Y236" s="270"/>
      <c r="Z236" s="270"/>
      <c r="AA236" s="303">
        <f t="shared" si="49"/>
        <v>39.773042705861123</v>
      </c>
      <c r="AB236" s="33">
        <f t="shared" si="50"/>
        <v>36.109523266584489</v>
      </c>
      <c r="AC236" s="257">
        <f t="shared" si="51"/>
        <v>3033.199954393097</v>
      </c>
      <c r="AD236" s="258">
        <f t="shared" si="52"/>
        <v>14.903067523178184</v>
      </c>
      <c r="AE236" s="324">
        <f t="shared" si="57"/>
        <v>577.56531454413937</v>
      </c>
      <c r="AF236" s="258"/>
      <c r="AG236" s="256">
        <f>[1]!srEnew($C$11,$AB236,$C$49)</f>
        <v>33.999513545297951</v>
      </c>
      <c r="AH236" s="259">
        <f t="shared" si="53"/>
        <v>2855.9591378050277</v>
      </c>
      <c r="AI236" s="256">
        <f t="shared" si="54"/>
        <v>15.51404969167899</v>
      </c>
      <c r="AJ236" s="324">
        <f t="shared" si="55"/>
        <v>527.56531454413937</v>
      </c>
    </row>
    <row r="237" spans="6:36">
      <c r="F237" s="43">
        <v>1</v>
      </c>
      <c r="G237" s="43">
        <v>0</v>
      </c>
      <c r="H237" s="43">
        <v>3</v>
      </c>
      <c r="I237" s="296">
        <v>4</v>
      </c>
      <c r="J237" s="43">
        <v>0</v>
      </c>
      <c r="K237" s="43">
        <v>6</v>
      </c>
      <c r="L237" s="43">
        <v>7</v>
      </c>
      <c r="M237" s="43">
        <v>0</v>
      </c>
      <c r="N237" s="43">
        <v>0</v>
      </c>
      <c r="O237" s="43">
        <v>0</v>
      </c>
      <c r="P237" s="43">
        <v>0</v>
      </c>
      <c r="Q237" s="43">
        <v>0</v>
      </c>
      <c r="R237" s="254">
        <f t="shared" si="46"/>
        <v>379.78</v>
      </c>
      <c r="S237" s="302">
        <f t="shared" si="56"/>
        <v>0.56000000000000227</v>
      </c>
      <c r="T237" s="297" t="str">
        <f t="shared" si="47"/>
        <v>1034067000000</v>
      </c>
      <c r="U237" s="270">
        <f t="shared" si="48"/>
        <v>590.22</v>
      </c>
      <c r="V237" s="270"/>
      <c r="W237" s="270"/>
      <c r="X237" s="270"/>
      <c r="Y237" s="270"/>
      <c r="Z237" s="270"/>
      <c r="AA237" s="303">
        <f t="shared" si="49"/>
        <v>39.748754354554407</v>
      </c>
      <c r="AB237" s="33">
        <f t="shared" si="50"/>
        <v>36.082230793810275</v>
      </c>
      <c r="AC237" s="257">
        <f t="shared" si="51"/>
        <v>3030.9073866800632</v>
      </c>
      <c r="AD237" s="258">
        <f t="shared" si="52"/>
        <v>14.910224589448525</v>
      </c>
      <c r="AE237" s="324">
        <f t="shared" si="57"/>
        <v>576.88891536608583</v>
      </c>
      <c r="AF237" s="258"/>
      <c r="AG237" s="256">
        <f>[1]!srEnew($C$11,$AB237,$C$49)</f>
        <v>33.970664408126467</v>
      </c>
      <c r="AH237" s="259">
        <f t="shared" si="53"/>
        <v>2853.5358102826231</v>
      </c>
      <c r="AI237" s="256">
        <f t="shared" si="54"/>
        <v>15.522585068025233</v>
      </c>
      <c r="AJ237" s="324">
        <f t="shared" si="55"/>
        <v>526.88891536608571</v>
      </c>
    </row>
    <row r="238" spans="6:36">
      <c r="F238" s="43">
        <v>0</v>
      </c>
      <c r="G238" s="43">
        <v>2</v>
      </c>
      <c r="H238" s="43">
        <v>3</v>
      </c>
      <c r="I238" s="43">
        <v>4</v>
      </c>
      <c r="J238" s="296">
        <v>5</v>
      </c>
      <c r="K238" s="43">
        <v>0</v>
      </c>
      <c r="L238" s="43">
        <v>7</v>
      </c>
      <c r="M238" s="43">
        <v>0</v>
      </c>
      <c r="N238" s="43">
        <v>0</v>
      </c>
      <c r="O238" s="43">
        <v>0</v>
      </c>
      <c r="P238" s="43">
        <v>0</v>
      </c>
      <c r="Q238" s="43">
        <v>0</v>
      </c>
      <c r="R238" s="254">
        <f t="shared" si="46"/>
        <v>381.82</v>
      </c>
      <c r="S238" s="302">
        <f t="shared" si="56"/>
        <v>2.0400000000000205</v>
      </c>
      <c r="T238" s="297" t="str">
        <f t="shared" si="47"/>
        <v>0234507000000</v>
      </c>
      <c r="U238" s="270">
        <f t="shared" si="48"/>
        <v>588.18000000000006</v>
      </c>
      <c r="V238" s="270"/>
      <c r="W238" s="270"/>
      <c r="X238" s="270"/>
      <c r="Y238" s="270"/>
      <c r="Z238" s="270"/>
      <c r="AA238" s="303">
        <f t="shared" si="49"/>
        <v>39.660275360508528</v>
      </c>
      <c r="AB238" s="33">
        <f t="shared" si="50"/>
        <v>35.98280821441849</v>
      </c>
      <c r="AC238" s="257">
        <f t="shared" si="51"/>
        <v>3022.5558900111532</v>
      </c>
      <c r="AD238" s="258">
        <f t="shared" si="52"/>
        <v>14.936296759433342</v>
      </c>
      <c r="AE238" s="324">
        <f t="shared" si="57"/>
        <v>574.4248897888906</v>
      </c>
      <c r="AF238" s="258"/>
      <c r="AG238" s="256">
        <f>[1]!srEnew($C$11,$AB238,$C$49)</f>
        <v>33.865571122716062</v>
      </c>
      <c r="AH238" s="259">
        <f t="shared" si="53"/>
        <v>2844.7079743081495</v>
      </c>
      <c r="AI238" s="256">
        <f t="shared" si="54"/>
        <v>15.553678224715119</v>
      </c>
      <c r="AJ238" s="324">
        <f t="shared" si="55"/>
        <v>524.4248897888906</v>
      </c>
    </row>
    <row r="239" spans="6:36">
      <c r="F239" s="43">
        <v>0</v>
      </c>
      <c r="G239" s="43">
        <v>2</v>
      </c>
      <c r="H239" s="43">
        <v>3</v>
      </c>
      <c r="I239" s="43">
        <v>4</v>
      </c>
      <c r="J239" s="43">
        <v>0</v>
      </c>
      <c r="K239" s="43">
        <v>6</v>
      </c>
      <c r="L239" s="43">
        <v>7</v>
      </c>
      <c r="M239" s="43">
        <v>0</v>
      </c>
      <c r="N239" s="43">
        <v>0</v>
      </c>
      <c r="O239" s="43">
        <v>0</v>
      </c>
      <c r="P239" s="43">
        <v>0</v>
      </c>
      <c r="Q239" s="43">
        <v>0</v>
      </c>
      <c r="R239" s="254">
        <f t="shared" si="46"/>
        <v>382.38</v>
      </c>
      <c r="S239" s="302">
        <f t="shared" si="56"/>
        <v>0.56000000000000227</v>
      </c>
      <c r="T239" s="297" t="str">
        <f t="shared" si="47"/>
        <v>0234067000000</v>
      </c>
      <c r="U239" s="270">
        <f t="shared" si="48"/>
        <v>587.62</v>
      </c>
      <c r="V239" s="270"/>
      <c r="W239" s="270"/>
      <c r="X239" s="270"/>
      <c r="Y239" s="270"/>
      <c r="Z239" s="270"/>
      <c r="AA239" s="303">
        <f t="shared" si="49"/>
        <v>39.635987009201813</v>
      </c>
      <c r="AB239" s="33">
        <f t="shared" si="50"/>
        <v>35.955515741644263</v>
      </c>
      <c r="AC239" s="257">
        <f t="shared" si="51"/>
        <v>3020.2633222981181</v>
      </c>
      <c r="AD239" s="258">
        <f t="shared" si="52"/>
        <v>14.943453825703687</v>
      </c>
      <c r="AE239" s="324">
        <f t="shared" si="57"/>
        <v>573.74849061083671</v>
      </c>
      <c r="AF239" s="258"/>
      <c r="AG239" s="256">
        <f>[1]!srEnew($C$11,$AB239,$C$49)</f>
        <v>33.836721985544564</v>
      </c>
      <c r="AH239" s="259">
        <f t="shared" si="53"/>
        <v>2842.2846467857435</v>
      </c>
      <c r="AI239" s="256">
        <f t="shared" si="54"/>
        <v>15.562213601061366</v>
      </c>
      <c r="AJ239" s="324">
        <f t="shared" si="55"/>
        <v>523.7484906108366</v>
      </c>
    </row>
    <row r="240" spans="6:36">
      <c r="F240" s="43">
        <v>1</v>
      </c>
      <c r="G240" s="43">
        <v>0</v>
      </c>
      <c r="H240" s="43">
        <v>3</v>
      </c>
      <c r="I240" s="296">
        <v>4</v>
      </c>
      <c r="J240" s="296">
        <v>5</v>
      </c>
      <c r="K240" s="43">
        <v>0</v>
      </c>
      <c r="L240" s="43">
        <v>7</v>
      </c>
      <c r="M240" s="43">
        <v>0</v>
      </c>
      <c r="N240" s="43">
        <v>0</v>
      </c>
      <c r="O240" s="296" t="s">
        <v>145</v>
      </c>
      <c r="P240" s="43">
        <v>0</v>
      </c>
      <c r="Q240" s="43">
        <v>0</v>
      </c>
      <c r="R240" s="254">
        <f t="shared" si="46"/>
        <v>384.7</v>
      </c>
      <c r="S240" s="302">
        <f t="shared" si="56"/>
        <v>2.3199999999999932</v>
      </c>
      <c r="T240" s="297" t="str">
        <f t="shared" si="47"/>
        <v>103450700A000</v>
      </c>
      <c r="U240" s="270">
        <f t="shared" si="48"/>
        <v>585.29999999999995</v>
      </c>
      <c r="V240" s="270"/>
      <c r="W240" s="270"/>
      <c r="X240" s="270"/>
      <c r="Y240" s="270"/>
      <c r="Z240" s="270"/>
      <c r="AA240" s="303">
        <f t="shared" si="49"/>
        <v>39.535363839502573</v>
      </c>
      <c r="AB240" s="33">
        <f t="shared" si="50"/>
        <v>35.84244692586536</v>
      </c>
      <c r="AC240" s="257">
        <f t="shared" si="51"/>
        <v>3010.7655417726901</v>
      </c>
      <c r="AD240" s="258">
        <f t="shared" si="52"/>
        <v>14.973104528823676</v>
      </c>
      <c r="AE240" s="324">
        <f t="shared" si="57"/>
        <v>570.94626544461448</v>
      </c>
      <c r="AF240" s="258"/>
      <c r="AG240" s="256">
        <f>[1]!srEnew($C$11,$AB240,$C$49)</f>
        <v>33.717204131548407</v>
      </c>
      <c r="AH240" s="259">
        <f t="shared" si="53"/>
        <v>2832.245147050066</v>
      </c>
      <c r="AI240" s="256">
        <f t="shared" si="54"/>
        <v>15.597574445924375</v>
      </c>
      <c r="AJ240" s="324">
        <f t="shared" si="55"/>
        <v>520.94626544461437</v>
      </c>
    </row>
    <row r="241" spans="6:36">
      <c r="F241" s="43">
        <v>1</v>
      </c>
      <c r="G241" s="43">
        <v>0</v>
      </c>
      <c r="H241" s="43">
        <v>3</v>
      </c>
      <c r="I241" s="296">
        <v>4</v>
      </c>
      <c r="J241" s="43">
        <v>0</v>
      </c>
      <c r="K241" s="43">
        <v>6</v>
      </c>
      <c r="L241" s="43">
        <v>7</v>
      </c>
      <c r="M241" s="43">
        <v>0</v>
      </c>
      <c r="N241" s="43">
        <v>0</v>
      </c>
      <c r="O241" s="296" t="s">
        <v>145</v>
      </c>
      <c r="P241" s="43">
        <v>0</v>
      </c>
      <c r="Q241" s="43">
        <v>0</v>
      </c>
      <c r="R241" s="254">
        <f t="shared" si="46"/>
        <v>385.26</v>
      </c>
      <c r="S241" s="302">
        <f t="shared" si="56"/>
        <v>0.56000000000000227</v>
      </c>
      <c r="T241" s="297" t="str">
        <f t="shared" si="47"/>
        <v>103406700A000</v>
      </c>
      <c r="U241" s="270">
        <f t="shared" si="48"/>
        <v>584.74</v>
      </c>
      <c r="V241" s="270"/>
      <c r="W241" s="270"/>
      <c r="X241" s="270"/>
      <c r="Y241" s="270"/>
      <c r="Z241" s="270"/>
      <c r="AA241" s="303">
        <f t="shared" si="49"/>
        <v>39.511075488195857</v>
      </c>
      <c r="AB241" s="33">
        <f t="shared" si="50"/>
        <v>35.815154453091139</v>
      </c>
      <c r="AC241" s="257">
        <f t="shared" si="51"/>
        <v>3008.4729740596558</v>
      </c>
      <c r="AD241" s="258">
        <f t="shared" si="52"/>
        <v>14.980261595094019</v>
      </c>
      <c r="AE241" s="324">
        <f t="shared" si="57"/>
        <v>570.26986626656083</v>
      </c>
      <c r="AF241" s="258"/>
      <c r="AG241" s="256">
        <f>[1]!srEnew($C$11,$AB241,$C$49)</f>
        <v>33.688354994376922</v>
      </c>
      <c r="AH241" s="259">
        <f t="shared" si="53"/>
        <v>2829.8218195276613</v>
      </c>
      <c r="AI241" s="256">
        <f t="shared" si="54"/>
        <v>15.606109822270618</v>
      </c>
      <c r="AJ241" s="324">
        <f t="shared" si="55"/>
        <v>520.26986626656083</v>
      </c>
    </row>
    <row r="242" spans="6:36">
      <c r="F242" s="43">
        <v>0</v>
      </c>
      <c r="G242" s="43">
        <v>2</v>
      </c>
      <c r="H242" s="43">
        <v>3</v>
      </c>
      <c r="I242" s="43">
        <v>4</v>
      </c>
      <c r="J242" s="296">
        <v>5</v>
      </c>
      <c r="K242" s="43">
        <v>0</v>
      </c>
      <c r="L242" s="43">
        <v>7</v>
      </c>
      <c r="M242" s="43">
        <v>0</v>
      </c>
      <c r="N242" s="43">
        <v>0</v>
      </c>
      <c r="O242" s="296" t="s">
        <v>145</v>
      </c>
      <c r="P242" s="43">
        <v>0</v>
      </c>
      <c r="Q242" s="43">
        <v>0</v>
      </c>
      <c r="R242" s="254">
        <f t="shared" si="46"/>
        <v>387.3</v>
      </c>
      <c r="S242" s="302">
        <f t="shared" si="56"/>
        <v>2.0400000000000205</v>
      </c>
      <c r="T242" s="297" t="str">
        <f t="shared" si="47"/>
        <v>023450700A000</v>
      </c>
      <c r="U242" s="270">
        <f t="shared" si="48"/>
        <v>582.70000000000005</v>
      </c>
      <c r="V242" s="270"/>
      <c r="W242" s="270"/>
      <c r="X242" s="270"/>
      <c r="Y242" s="270"/>
      <c r="Z242" s="270"/>
      <c r="AA242" s="303">
        <f t="shared" si="49"/>
        <v>39.422596494149978</v>
      </c>
      <c r="AB242" s="33">
        <f t="shared" si="50"/>
        <v>35.715731873699355</v>
      </c>
      <c r="AC242" s="257">
        <f t="shared" si="51"/>
        <v>3000.1214773907459</v>
      </c>
      <c r="AD242" s="258">
        <f t="shared" si="52"/>
        <v>15.006333765078836</v>
      </c>
      <c r="AE242" s="324">
        <f t="shared" si="57"/>
        <v>567.8058406893656</v>
      </c>
      <c r="AF242" s="258"/>
      <c r="AG242" s="256">
        <f>[1]!srEnew($C$11,$AB242,$C$49)</f>
        <v>33.583261708966518</v>
      </c>
      <c r="AH242" s="259">
        <f t="shared" si="53"/>
        <v>2820.9939835531877</v>
      </c>
      <c r="AI242" s="256">
        <f t="shared" si="54"/>
        <v>15.637202978960504</v>
      </c>
      <c r="AJ242" s="324">
        <f t="shared" si="55"/>
        <v>517.8058406893656</v>
      </c>
    </row>
    <row r="243" spans="6:36">
      <c r="F243" s="43">
        <v>0</v>
      </c>
      <c r="G243" s="43">
        <v>2</v>
      </c>
      <c r="H243" s="43">
        <v>3</v>
      </c>
      <c r="I243" s="43">
        <v>4</v>
      </c>
      <c r="J243" s="43">
        <v>0</v>
      </c>
      <c r="K243" s="43">
        <v>6</v>
      </c>
      <c r="L243" s="43">
        <v>7</v>
      </c>
      <c r="M243" s="43">
        <v>0</v>
      </c>
      <c r="N243" s="43">
        <v>0</v>
      </c>
      <c r="O243" s="296" t="s">
        <v>145</v>
      </c>
      <c r="P243" s="43">
        <v>0</v>
      </c>
      <c r="Q243" s="43">
        <v>0</v>
      </c>
      <c r="R243" s="254">
        <f t="shared" si="46"/>
        <v>387.86</v>
      </c>
      <c r="S243" s="302">
        <f t="shared" si="56"/>
        <v>0.56000000000000227</v>
      </c>
      <c r="T243" s="297" t="str">
        <f t="shared" si="47"/>
        <v>023406700A000</v>
      </c>
      <c r="U243" s="270">
        <f t="shared" si="48"/>
        <v>582.14</v>
      </c>
      <c r="V243" s="270"/>
      <c r="W243" s="270"/>
      <c r="X243" s="270"/>
      <c r="Y243" s="270"/>
      <c r="Z243" s="270"/>
      <c r="AA243" s="303">
        <f t="shared" si="49"/>
        <v>39.398308142843263</v>
      </c>
      <c r="AB243" s="33">
        <f t="shared" si="50"/>
        <v>35.687533266154155</v>
      </c>
      <c r="AC243" s="257">
        <f t="shared" si="51"/>
        <v>2997.7527943569489</v>
      </c>
      <c r="AD243" s="258">
        <f t="shared" si="52"/>
        <v>15.014628044794197</v>
      </c>
      <c r="AE243" s="324">
        <f t="shared" si="57"/>
        <v>567.14275996091158</v>
      </c>
      <c r="AF243" s="258"/>
      <c r="AG243" s="256">
        <f>[1]!srEnew($C$11,$AB243,$C$49)</f>
        <v>33.554980617694369</v>
      </c>
      <c r="AH243" s="259">
        <f t="shared" si="53"/>
        <v>2818.6183718863272</v>
      </c>
      <c r="AI243" s="256">
        <f t="shared" si="54"/>
        <v>15.645570291856393</v>
      </c>
      <c r="AJ243" s="324">
        <f t="shared" si="55"/>
        <v>517.14275996091158</v>
      </c>
    </row>
    <row r="244" spans="6:36">
      <c r="F244" s="43">
        <v>1</v>
      </c>
      <c r="G244" s="43">
        <v>2</v>
      </c>
      <c r="H244" s="43">
        <v>3</v>
      </c>
      <c r="I244" s="296">
        <v>4</v>
      </c>
      <c r="J244" s="296">
        <v>5</v>
      </c>
      <c r="K244" s="43">
        <v>0</v>
      </c>
      <c r="L244" s="43">
        <v>7</v>
      </c>
      <c r="M244" s="43">
        <v>0</v>
      </c>
      <c r="N244" s="43">
        <v>0</v>
      </c>
      <c r="O244" s="43">
        <v>0</v>
      </c>
      <c r="P244" s="43">
        <v>0</v>
      </c>
      <c r="Q244" s="43">
        <v>0</v>
      </c>
      <c r="R244" s="254">
        <f t="shared" si="46"/>
        <v>392.02</v>
      </c>
      <c r="S244" s="302">
        <f t="shared" si="56"/>
        <v>4.1599999999999682</v>
      </c>
      <c r="T244" s="297" t="str">
        <f t="shared" si="47"/>
        <v>1234507000000</v>
      </c>
      <c r="U244" s="270">
        <f t="shared" si="48"/>
        <v>577.98</v>
      </c>
      <c r="V244" s="270"/>
      <c r="W244" s="270"/>
      <c r="X244" s="270"/>
      <c r="Y244" s="270"/>
      <c r="Z244" s="270"/>
      <c r="AA244" s="303">
        <f t="shared" si="49"/>
        <v>39.217880390279106</v>
      </c>
      <c r="AB244" s="33">
        <f t="shared" si="50"/>
        <v>35.477681265165693</v>
      </c>
      <c r="AC244" s="257">
        <f t="shared" si="51"/>
        <v>2980.1252262739181</v>
      </c>
      <c r="AD244" s="258">
        <f t="shared" si="52"/>
        <v>15.07671537152434</v>
      </c>
      <c r="AE244" s="324">
        <f t="shared" si="57"/>
        <v>562.22255315757604</v>
      </c>
      <c r="AF244" s="258"/>
      <c r="AG244" s="256">
        <f>[1]!srEnew($C$11,$AB244,$C$49)</f>
        <v>33.345128616705907</v>
      </c>
      <c r="AH244" s="259">
        <f t="shared" si="53"/>
        <v>2800.9908038032963</v>
      </c>
      <c r="AI244" s="256">
        <f t="shared" si="54"/>
        <v>15.707657618586538</v>
      </c>
      <c r="AJ244" s="324">
        <f t="shared" si="55"/>
        <v>512.22255315757593</v>
      </c>
    </row>
    <row r="245" spans="6:36">
      <c r="F245" s="43">
        <v>1</v>
      </c>
      <c r="G245" s="43">
        <v>2</v>
      </c>
      <c r="H245" s="43">
        <v>3</v>
      </c>
      <c r="I245" s="296">
        <v>4</v>
      </c>
      <c r="J245" s="43">
        <v>0</v>
      </c>
      <c r="K245" s="43">
        <v>6</v>
      </c>
      <c r="L245" s="43">
        <v>7</v>
      </c>
      <c r="M245" s="43">
        <v>0</v>
      </c>
      <c r="N245" s="43">
        <v>0</v>
      </c>
      <c r="O245" s="43">
        <v>0</v>
      </c>
      <c r="P245" s="43">
        <v>0</v>
      </c>
      <c r="Q245" s="43">
        <v>0</v>
      </c>
      <c r="R245" s="254">
        <f t="shared" si="46"/>
        <v>392.58</v>
      </c>
      <c r="S245" s="302">
        <f t="shared" si="56"/>
        <v>0.56000000000000227</v>
      </c>
      <c r="T245" s="297" t="str">
        <f t="shared" si="47"/>
        <v>1234067000000</v>
      </c>
      <c r="U245" s="270">
        <f t="shared" si="48"/>
        <v>577.42000000000007</v>
      </c>
      <c r="V245" s="270"/>
      <c r="W245" s="270"/>
      <c r="X245" s="270"/>
      <c r="Y245" s="270"/>
      <c r="Z245" s="270"/>
      <c r="AA245" s="303">
        <f t="shared" si="49"/>
        <v>39.193592038972398</v>
      </c>
      <c r="AB245" s="33">
        <f t="shared" si="50"/>
        <v>35.449431957340323</v>
      </c>
      <c r="AC245" s="257">
        <f t="shared" si="51"/>
        <v>2977.7522844165869</v>
      </c>
      <c r="AD245" s="258">
        <f t="shared" si="52"/>
        <v>15.08507328089186</v>
      </c>
      <c r="AE245" s="324">
        <f t="shared" si="57"/>
        <v>561.56021762635771</v>
      </c>
      <c r="AF245" s="258"/>
      <c r="AG245" s="256">
        <f>[1]!srEnew($C$11,$AB245,$C$49)</f>
        <v>33.316879308880537</v>
      </c>
      <c r="AH245" s="259">
        <f t="shared" si="53"/>
        <v>2798.6178619459652</v>
      </c>
      <c r="AI245" s="256">
        <f t="shared" si="54"/>
        <v>15.716015527954058</v>
      </c>
      <c r="AJ245" s="324">
        <f t="shared" si="55"/>
        <v>511.56021762635771</v>
      </c>
    </row>
    <row r="246" spans="6:36">
      <c r="F246" s="268">
        <v>0</v>
      </c>
      <c r="G246" s="268">
        <v>0</v>
      </c>
      <c r="H246" s="269">
        <v>0</v>
      </c>
      <c r="I246" s="296">
        <v>0</v>
      </c>
      <c r="J246" s="320">
        <v>5</v>
      </c>
      <c r="K246" s="43">
        <v>6</v>
      </c>
      <c r="L246" s="43">
        <v>7</v>
      </c>
      <c r="M246" s="296">
        <v>0</v>
      </c>
      <c r="N246" s="296">
        <v>0</v>
      </c>
      <c r="O246" s="296">
        <v>0</v>
      </c>
      <c r="P246" s="296">
        <v>0</v>
      </c>
      <c r="Q246" s="296">
        <v>0</v>
      </c>
      <c r="R246" s="254">
        <f t="shared" si="46"/>
        <v>397.42999999999995</v>
      </c>
      <c r="S246" s="302">
        <f t="shared" si="56"/>
        <v>4.8499999999999659</v>
      </c>
      <c r="T246" s="297" t="str">
        <f t="shared" si="47"/>
        <v>0000567000000</v>
      </c>
      <c r="U246" s="270">
        <f t="shared" si="48"/>
        <v>572.57000000000005</v>
      </c>
      <c r="V246" s="270"/>
      <c r="W246" s="270"/>
      <c r="X246" s="270"/>
      <c r="Y246" s="270"/>
      <c r="Z246" s="270"/>
      <c r="AA246" s="303">
        <f t="shared" si="49"/>
        <v>38.983237567833896</v>
      </c>
      <c r="AB246" s="33">
        <f t="shared" si="50"/>
        <v>35.204772773495598</v>
      </c>
      <c r="AC246" s="257">
        <f t="shared" si="51"/>
        <v>2957.2009129736302</v>
      </c>
      <c r="AD246" s="258">
        <f t="shared" si="52"/>
        <v>15.157458745949842</v>
      </c>
      <c r="AE246" s="324">
        <f t="shared" si="57"/>
        <v>555.82391882919967</v>
      </c>
      <c r="AF246" s="258"/>
      <c r="AG246" s="256">
        <f>[1]!srEnew($C$11,$AB246,$C$49)</f>
        <v>33.072220125035813</v>
      </c>
      <c r="AH246" s="259">
        <f t="shared" si="53"/>
        <v>2778.066490503008</v>
      </c>
      <c r="AI246" s="256">
        <f t="shared" si="54"/>
        <v>15.78840099301204</v>
      </c>
      <c r="AJ246" s="324">
        <f t="shared" si="55"/>
        <v>505.82391882919961</v>
      </c>
    </row>
    <row r="247" spans="6:36">
      <c r="F247" s="43">
        <v>1</v>
      </c>
      <c r="G247" s="43">
        <v>2</v>
      </c>
      <c r="H247" s="43">
        <v>3</v>
      </c>
      <c r="I247" s="296">
        <v>4</v>
      </c>
      <c r="J247" s="296">
        <v>5</v>
      </c>
      <c r="K247" s="43">
        <v>0</v>
      </c>
      <c r="L247" s="43">
        <v>7</v>
      </c>
      <c r="M247" s="43">
        <v>0</v>
      </c>
      <c r="N247" s="43">
        <v>0</v>
      </c>
      <c r="O247" s="296" t="s">
        <v>145</v>
      </c>
      <c r="P247" s="43">
        <v>0</v>
      </c>
      <c r="Q247" s="43">
        <v>0</v>
      </c>
      <c r="R247" s="254">
        <f t="shared" si="46"/>
        <v>397.5</v>
      </c>
      <c r="S247" s="302">
        <f t="shared" si="56"/>
        <v>7.0000000000050022E-2</v>
      </c>
      <c r="T247" s="297" t="str">
        <f t="shared" si="47"/>
        <v>123450700A000</v>
      </c>
      <c r="U247" s="270">
        <f t="shared" si="48"/>
        <v>572.5</v>
      </c>
      <c r="V247" s="270"/>
      <c r="W247" s="270"/>
      <c r="X247" s="270"/>
      <c r="Y247" s="270"/>
      <c r="Z247" s="270"/>
      <c r="AA247" s="303">
        <f t="shared" si="49"/>
        <v>38.980201523920556</v>
      </c>
      <c r="AB247" s="33">
        <f t="shared" si="50"/>
        <v>35.201241610017419</v>
      </c>
      <c r="AC247" s="257">
        <f t="shared" si="51"/>
        <v>2956.9042952414634</v>
      </c>
      <c r="AD247" s="258">
        <f t="shared" si="52"/>
        <v>15.158503484620786</v>
      </c>
      <c r="AE247" s="324">
        <f t="shared" si="57"/>
        <v>555.74112688779712</v>
      </c>
      <c r="AF247" s="258"/>
      <c r="AG247" s="256">
        <f>[1]!srEnew($C$11,$AB247,$C$49)</f>
        <v>33.068688961557633</v>
      </c>
      <c r="AH247" s="259">
        <f t="shared" si="53"/>
        <v>2777.7698727708412</v>
      </c>
      <c r="AI247" s="256">
        <f t="shared" si="54"/>
        <v>15.789445731682981</v>
      </c>
      <c r="AJ247" s="324">
        <f t="shared" si="55"/>
        <v>505.74112688779712</v>
      </c>
    </row>
    <row r="248" spans="6:36">
      <c r="F248" s="43">
        <v>1</v>
      </c>
      <c r="G248" s="43">
        <v>2</v>
      </c>
      <c r="H248" s="43">
        <v>3</v>
      </c>
      <c r="I248" s="296">
        <v>4</v>
      </c>
      <c r="J248" s="43">
        <v>0</v>
      </c>
      <c r="K248" s="43">
        <v>6</v>
      </c>
      <c r="L248" s="43">
        <v>7</v>
      </c>
      <c r="M248" s="43">
        <v>0</v>
      </c>
      <c r="N248" s="43">
        <v>0</v>
      </c>
      <c r="O248" s="296" t="s">
        <v>145</v>
      </c>
      <c r="P248" s="43">
        <v>0</v>
      </c>
      <c r="Q248" s="43">
        <v>0</v>
      </c>
      <c r="R248" s="254">
        <f t="shared" si="46"/>
        <v>398.06</v>
      </c>
      <c r="S248" s="302">
        <f t="shared" si="56"/>
        <v>0.56000000000000227</v>
      </c>
      <c r="T248" s="297" t="str">
        <f t="shared" si="47"/>
        <v>123406700A000</v>
      </c>
      <c r="U248" s="270">
        <f t="shared" si="48"/>
        <v>571.94000000000005</v>
      </c>
      <c r="V248" s="270"/>
      <c r="W248" s="270"/>
      <c r="X248" s="270"/>
      <c r="Y248" s="270"/>
      <c r="Z248" s="270"/>
      <c r="AA248" s="303">
        <f t="shared" si="49"/>
        <v>38.95591317261384</v>
      </c>
      <c r="AB248" s="33">
        <f t="shared" si="50"/>
        <v>35.17299230219205</v>
      </c>
      <c r="AC248" s="257">
        <f t="shared" si="51"/>
        <v>2954.5313533841322</v>
      </c>
      <c r="AD248" s="258">
        <f t="shared" si="52"/>
        <v>15.166861393988304</v>
      </c>
      <c r="AE248" s="324">
        <f t="shared" si="57"/>
        <v>555.0787913565789</v>
      </c>
      <c r="AF248" s="258"/>
      <c r="AG248" s="256">
        <f>[1]!srEnew($C$11,$AB248,$C$49)</f>
        <v>33.040439653732264</v>
      </c>
      <c r="AH248" s="259">
        <f t="shared" si="53"/>
        <v>2775.39693091351</v>
      </c>
      <c r="AI248" s="256">
        <f t="shared" si="54"/>
        <v>15.797803641050502</v>
      </c>
      <c r="AJ248" s="324">
        <f t="shared" si="55"/>
        <v>505.0787913565789</v>
      </c>
    </row>
    <row r="249" spans="6:36">
      <c r="F249" s="268">
        <v>0</v>
      </c>
      <c r="G249" s="268">
        <v>0</v>
      </c>
      <c r="H249" s="269">
        <v>0</v>
      </c>
      <c r="I249" s="296">
        <v>0</v>
      </c>
      <c r="J249" s="320">
        <v>5</v>
      </c>
      <c r="K249" s="43">
        <v>6</v>
      </c>
      <c r="L249" s="43">
        <v>7</v>
      </c>
      <c r="M249" s="296">
        <v>0</v>
      </c>
      <c r="N249" s="296">
        <v>0</v>
      </c>
      <c r="O249" s="296" t="s">
        <v>145</v>
      </c>
      <c r="P249" s="296">
        <v>0</v>
      </c>
      <c r="Q249" s="296">
        <v>0</v>
      </c>
      <c r="R249" s="254">
        <f t="shared" si="46"/>
        <v>402.90999999999997</v>
      </c>
      <c r="S249" s="302">
        <f t="shared" si="56"/>
        <v>4.8499999999999659</v>
      </c>
      <c r="T249" s="297" t="str">
        <f t="shared" si="47"/>
        <v>000056700A000</v>
      </c>
      <c r="U249" s="270">
        <f t="shared" si="48"/>
        <v>567.09</v>
      </c>
      <c r="V249" s="270"/>
      <c r="W249" s="270"/>
      <c r="X249" s="270"/>
      <c r="Y249" s="270"/>
      <c r="Z249" s="270"/>
      <c r="AA249" s="303">
        <f t="shared" si="49"/>
        <v>38.745558701475339</v>
      </c>
      <c r="AB249" s="33">
        <f t="shared" si="50"/>
        <v>34.928333118347318</v>
      </c>
      <c r="AC249" s="257">
        <f t="shared" si="51"/>
        <v>2933.9799819411746</v>
      </c>
      <c r="AD249" s="258">
        <f t="shared" si="52"/>
        <v>15.23924685904629</v>
      </c>
      <c r="AE249" s="324">
        <f t="shared" si="57"/>
        <v>549.34249255942063</v>
      </c>
      <c r="AF249" s="258"/>
      <c r="AG249" s="256">
        <f>[1]!srEnew($C$11,$AB249,$C$49)</f>
        <v>32.795780469887532</v>
      </c>
      <c r="AH249" s="259">
        <f t="shared" si="53"/>
        <v>2754.8455594705529</v>
      </c>
      <c r="AI249" s="256">
        <f t="shared" si="54"/>
        <v>15.870189106108485</v>
      </c>
      <c r="AJ249" s="324">
        <f t="shared" si="55"/>
        <v>499.34249255942063</v>
      </c>
    </row>
    <row r="250" spans="6:36">
      <c r="F250" s="305">
        <v>1</v>
      </c>
      <c r="G250" s="43">
        <v>0</v>
      </c>
      <c r="H250" s="43">
        <v>0</v>
      </c>
      <c r="I250" s="43">
        <v>0</v>
      </c>
      <c r="J250" s="296">
        <v>5</v>
      </c>
      <c r="K250" s="43">
        <v>6</v>
      </c>
      <c r="L250" s="43">
        <v>7</v>
      </c>
      <c r="M250" s="43">
        <v>0</v>
      </c>
      <c r="N250" s="43">
        <v>0</v>
      </c>
      <c r="O250" s="43">
        <v>0</v>
      </c>
      <c r="P250" s="43">
        <v>0</v>
      </c>
      <c r="Q250" s="43">
        <v>0</v>
      </c>
      <c r="R250" s="254">
        <f t="shared" si="46"/>
        <v>407.63</v>
      </c>
      <c r="S250" s="302">
        <f t="shared" si="56"/>
        <v>4.7200000000000273</v>
      </c>
      <c r="T250" s="297" t="str">
        <f t="shared" si="47"/>
        <v>1000567000000</v>
      </c>
      <c r="U250" s="270">
        <f t="shared" si="48"/>
        <v>562.37</v>
      </c>
      <c r="V250" s="270"/>
      <c r="W250" s="270"/>
      <c r="X250" s="270"/>
      <c r="Y250" s="270"/>
      <c r="Z250" s="270"/>
      <c r="AA250" s="303">
        <f t="shared" si="49"/>
        <v>38.532897044637373</v>
      </c>
      <c r="AB250" s="33">
        <f t="shared" si="50"/>
        <v>34.701164078553859</v>
      </c>
      <c r="AC250" s="257">
        <f t="shared" si="51"/>
        <v>2914.8977825985239</v>
      </c>
      <c r="AD250" s="258">
        <f t="shared" si="52"/>
        <v>15.306457647269392</v>
      </c>
      <c r="AE250" s="324">
        <f t="shared" si="57"/>
        <v>544.0162690789</v>
      </c>
      <c r="AF250" s="258"/>
      <c r="AG250" s="256">
        <f>[1]!srEnew($C$11,$AB250,$C$49)</f>
        <v>32.558250649860426</v>
      </c>
      <c r="AH250" s="259">
        <f t="shared" si="53"/>
        <v>2734.8930545882758</v>
      </c>
      <c r="AI250" s="256">
        <f t="shared" si="54"/>
        <v>15.947722697138278</v>
      </c>
      <c r="AJ250" s="324">
        <f t="shared" si="55"/>
        <v>494.0162690789</v>
      </c>
    </row>
    <row r="251" spans="6:36">
      <c r="F251" s="43">
        <v>0</v>
      </c>
      <c r="G251" s="305">
        <v>2</v>
      </c>
      <c r="H251" s="43">
        <v>0</v>
      </c>
      <c r="I251" s="43">
        <v>0</v>
      </c>
      <c r="J251" s="296">
        <v>5</v>
      </c>
      <c r="K251" s="43">
        <v>6</v>
      </c>
      <c r="L251" s="43">
        <v>7</v>
      </c>
      <c r="M251" s="43">
        <v>0</v>
      </c>
      <c r="N251" s="43">
        <v>0</v>
      </c>
      <c r="O251" s="43">
        <v>0</v>
      </c>
      <c r="P251" s="43">
        <v>0</v>
      </c>
      <c r="Q251" s="43">
        <v>0</v>
      </c>
      <c r="R251" s="254">
        <f t="shared" si="46"/>
        <v>410.22999999999996</v>
      </c>
      <c r="S251" s="302">
        <f t="shared" si="56"/>
        <v>2.5999999999999659</v>
      </c>
      <c r="T251" s="297" t="str">
        <f t="shared" si="47"/>
        <v>0200567000000</v>
      </c>
      <c r="U251" s="270">
        <f t="shared" si="48"/>
        <v>559.77</v>
      </c>
      <c r="V251" s="270"/>
      <c r="W251" s="270"/>
      <c r="X251" s="270"/>
      <c r="Y251" s="270"/>
      <c r="Z251" s="270"/>
      <c r="AA251" s="303">
        <f t="shared" si="49"/>
        <v>38.414141746324063</v>
      </c>
      <c r="AB251" s="33">
        <f t="shared" si="50"/>
        <v>34.578245389371709</v>
      </c>
      <c r="AC251" s="257">
        <f t="shared" si="51"/>
        <v>2904.5726127072235</v>
      </c>
      <c r="AD251" s="258">
        <f t="shared" si="52"/>
        <v>15.342824671555773</v>
      </c>
      <c r="AE251" s="324">
        <f t="shared" si="57"/>
        <v>541.13430765884016</v>
      </c>
      <c r="AF251" s="258"/>
      <c r="AG251" s="256">
        <f>[1]!srEnew($C$11,$AB251,$C$49)</f>
        <v>32.427817770737391</v>
      </c>
      <c r="AH251" s="259">
        <f t="shared" si="53"/>
        <v>2723.936692741941</v>
      </c>
      <c r="AI251" s="256">
        <f t="shared" si="54"/>
        <v>15.991576368111735</v>
      </c>
      <c r="AJ251" s="324">
        <f t="shared" si="55"/>
        <v>491.1343076588401</v>
      </c>
    </row>
    <row r="252" spans="6:36">
      <c r="F252" s="305">
        <v>1</v>
      </c>
      <c r="G252" s="43">
        <v>0</v>
      </c>
      <c r="H252" s="43">
        <v>0</v>
      </c>
      <c r="I252" s="43">
        <v>0</v>
      </c>
      <c r="J252" s="296">
        <v>5</v>
      </c>
      <c r="K252" s="43">
        <v>6</v>
      </c>
      <c r="L252" s="43">
        <v>7</v>
      </c>
      <c r="M252" s="43">
        <v>0</v>
      </c>
      <c r="N252" s="43">
        <v>0</v>
      </c>
      <c r="O252" s="296" t="s">
        <v>145</v>
      </c>
      <c r="P252" s="43">
        <v>0</v>
      </c>
      <c r="Q252" s="43">
        <v>0</v>
      </c>
      <c r="R252" s="254">
        <f t="shared" si="46"/>
        <v>413.11</v>
      </c>
      <c r="S252" s="302">
        <f t="shared" si="56"/>
        <v>2.8800000000000523</v>
      </c>
      <c r="T252" s="297" t="str">
        <f t="shared" si="47"/>
        <v>100056700A000</v>
      </c>
      <c r="U252" s="270">
        <f t="shared" si="48"/>
        <v>556.89</v>
      </c>
      <c r="V252" s="270"/>
      <c r="W252" s="270"/>
      <c r="X252" s="270"/>
      <c r="Y252" s="270"/>
      <c r="Z252" s="270"/>
      <c r="AA252" s="303">
        <f t="shared" si="49"/>
        <v>38.282597415884709</v>
      </c>
      <c r="AB252" s="33">
        <f t="shared" si="50"/>
        <v>34.442089302893024</v>
      </c>
      <c r="AC252" s="257">
        <f t="shared" si="51"/>
        <v>2893.1355014430142</v>
      </c>
      <c r="AD252" s="258">
        <f t="shared" si="52"/>
        <v>15.383108144611457</v>
      </c>
      <c r="AE252" s="324">
        <f t="shared" si="57"/>
        <v>537.94198116277403</v>
      </c>
      <c r="AF252" s="258"/>
      <c r="AG252" s="256">
        <f>[1]!srEnew($C$11,$AB252,$C$49)</f>
        <v>32.283338273862661</v>
      </c>
      <c r="AH252" s="259">
        <f t="shared" si="53"/>
        <v>2711.8004150044635</v>
      </c>
      <c r="AI252" s="256">
        <f t="shared" si="54"/>
        <v>16.040152742113097</v>
      </c>
      <c r="AJ252" s="324">
        <f t="shared" si="55"/>
        <v>487.94198116277403</v>
      </c>
    </row>
    <row r="253" spans="6:36">
      <c r="F253" s="43">
        <v>0</v>
      </c>
      <c r="G253" s="305">
        <v>2</v>
      </c>
      <c r="H253" s="43">
        <v>0</v>
      </c>
      <c r="I253" s="43">
        <v>0</v>
      </c>
      <c r="J253" s="296">
        <v>5</v>
      </c>
      <c r="K253" s="43">
        <v>6</v>
      </c>
      <c r="L253" s="43">
        <v>7</v>
      </c>
      <c r="M253" s="43">
        <v>0</v>
      </c>
      <c r="N253" s="43">
        <v>0</v>
      </c>
      <c r="O253" s="296" t="s">
        <v>145</v>
      </c>
      <c r="P253" s="43">
        <v>0</v>
      </c>
      <c r="Q253" s="43">
        <v>0</v>
      </c>
      <c r="R253" s="254">
        <f t="shared" si="46"/>
        <v>415.71</v>
      </c>
      <c r="S253" s="302">
        <f t="shared" si="56"/>
        <v>2.5999999999999659</v>
      </c>
      <c r="T253" s="297" t="str">
        <f t="shared" si="47"/>
        <v>020056700A000</v>
      </c>
      <c r="U253" s="270">
        <f t="shared" si="48"/>
        <v>554.29</v>
      </c>
      <c r="V253" s="270"/>
      <c r="W253" s="270"/>
      <c r="X253" s="270"/>
      <c r="Y253" s="270"/>
      <c r="Z253" s="270"/>
      <c r="AA253" s="303">
        <f t="shared" si="49"/>
        <v>38.163842117571399</v>
      </c>
      <c r="AB253" s="33">
        <f t="shared" si="50"/>
        <v>34.319170613710874</v>
      </c>
      <c r="AC253" s="257">
        <f t="shared" si="51"/>
        <v>2882.8103315517133</v>
      </c>
      <c r="AD253" s="258">
        <f t="shared" si="52"/>
        <v>15.41947516889784</v>
      </c>
      <c r="AE253" s="324">
        <f t="shared" si="57"/>
        <v>535.06001974271419</v>
      </c>
      <c r="AF253" s="258"/>
      <c r="AG253" s="256">
        <f>[1]!srEnew($C$11,$AB253,$C$49)</f>
        <v>32.152905394739626</v>
      </c>
      <c r="AH253" s="259">
        <f t="shared" si="53"/>
        <v>2700.8440531581286</v>
      </c>
      <c r="AI253" s="256">
        <f t="shared" si="54"/>
        <v>16.084006413086552</v>
      </c>
      <c r="AJ253" s="324">
        <f t="shared" si="55"/>
        <v>485.06001974271413</v>
      </c>
    </row>
    <row r="254" spans="6:36">
      <c r="F254" s="43">
        <v>1</v>
      </c>
      <c r="G254" s="43">
        <v>2</v>
      </c>
      <c r="H254" s="43">
        <v>0</v>
      </c>
      <c r="I254" s="43">
        <v>0</v>
      </c>
      <c r="J254" s="296">
        <v>5</v>
      </c>
      <c r="K254" s="43">
        <v>6</v>
      </c>
      <c r="L254" s="43">
        <v>7</v>
      </c>
      <c r="M254" s="43">
        <v>0</v>
      </c>
      <c r="N254" s="43">
        <v>0</v>
      </c>
      <c r="O254" s="43">
        <v>0</v>
      </c>
      <c r="P254" s="43">
        <v>0</v>
      </c>
      <c r="Q254" s="43">
        <v>0</v>
      </c>
      <c r="R254" s="254">
        <f t="shared" si="46"/>
        <v>420.42999999999995</v>
      </c>
      <c r="S254" s="302">
        <f t="shared" si="56"/>
        <v>4.7199999999999704</v>
      </c>
      <c r="T254" s="297" t="str">
        <f t="shared" si="47"/>
        <v>1200567000000</v>
      </c>
      <c r="U254" s="270">
        <f t="shared" si="48"/>
        <v>549.57000000000005</v>
      </c>
      <c r="V254" s="270"/>
      <c r="W254" s="270"/>
      <c r="X254" s="270"/>
      <c r="Y254" s="270"/>
      <c r="Z254" s="270"/>
      <c r="AA254" s="303">
        <f t="shared" si="49"/>
        <v>37.948255576018006</v>
      </c>
      <c r="AB254" s="33">
        <f t="shared" si="50"/>
        <v>34.096025916426356</v>
      </c>
      <c r="AC254" s="257">
        <f t="shared" si="51"/>
        <v>2864.0661769798139</v>
      </c>
      <c r="AD254" s="258">
        <f t="shared" si="52"/>
        <v>15.485495305294656</v>
      </c>
      <c r="AE254" s="324">
        <f t="shared" si="57"/>
        <v>529.82815131860559</v>
      </c>
      <c r="AF254" s="258"/>
      <c r="AG254" s="256">
        <f>[1]!srEnew($C$11,$AB254,$C$49)</f>
        <v>31.916119552639362</v>
      </c>
      <c r="AH254" s="259">
        <f t="shared" si="53"/>
        <v>2680.9540424217066</v>
      </c>
      <c r="AI254" s="256">
        <f t="shared" si="54"/>
        <v>16.163617692699898</v>
      </c>
      <c r="AJ254" s="324">
        <f t="shared" si="55"/>
        <v>479.82815131860559</v>
      </c>
    </row>
    <row r="255" spans="6:36">
      <c r="F255" s="43">
        <v>0</v>
      </c>
      <c r="G255" s="43">
        <v>0</v>
      </c>
      <c r="H255" s="305">
        <v>3</v>
      </c>
      <c r="I255" s="43">
        <v>0</v>
      </c>
      <c r="J255" s="296">
        <v>5</v>
      </c>
      <c r="K255" s="43">
        <v>6</v>
      </c>
      <c r="L255" s="43">
        <v>7</v>
      </c>
      <c r="M255" s="43">
        <v>0</v>
      </c>
      <c r="N255" s="43">
        <v>0</v>
      </c>
      <c r="O255" s="43">
        <v>0</v>
      </c>
      <c r="P255" s="43">
        <v>0</v>
      </c>
      <c r="Q255" s="43">
        <v>0</v>
      </c>
      <c r="R255" s="254">
        <f t="shared" si="46"/>
        <v>421.22999999999996</v>
      </c>
      <c r="S255" s="302">
        <f t="shared" si="56"/>
        <v>0.80000000000001137</v>
      </c>
      <c r="T255" s="297" t="str">
        <f t="shared" si="47"/>
        <v>0030567000000</v>
      </c>
      <c r="U255" s="270">
        <f t="shared" si="48"/>
        <v>548.77</v>
      </c>
      <c r="V255" s="270"/>
      <c r="W255" s="270"/>
      <c r="X255" s="270"/>
      <c r="Y255" s="270"/>
      <c r="Z255" s="270"/>
      <c r="AA255" s="303">
        <f t="shared" si="49"/>
        <v>37.91171548422929</v>
      </c>
      <c r="AB255" s="33">
        <f t="shared" si="50"/>
        <v>34.058204781293384</v>
      </c>
      <c r="AC255" s="257">
        <f t="shared" si="51"/>
        <v>2860.8892016286441</v>
      </c>
      <c r="AD255" s="258">
        <f t="shared" si="52"/>
        <v>15.496685158921236</v>
      </c>
      <c r="AE255" s="324">
        <f t="shared" si="57"/>
        <v>528.94139395858713</v>
      </c>
      <c r="AF255" s="258"/>
      <c r="AG255" s="256">
        <f>[1]!srEnew($C$11,$AB255,$C$49)</f>
        <v>31.875986359063042</v>
      </c>
      <c r="AH255" s="259">
        <f t="shared" si="53"/>
        <v>2677.5828541612955</v>
      </c>
      <c r="AI255" s="256">
        <f t="shared" si="54"/>
        <v>16.177111129922498</v>
      </c>
      <c r="AJ255" s="324">
        <f t="shared" si="55"/>
        <v>478.94139395858713</v>
      </c>
    </row>
    <row r="256" spans="6:36">
      <c r="F256" s="43">
        <v>1</v>
      </c>
      <c r="G256" s="43">
        <v>2</v>
      </c>
      <c r="H256" s="43">
        <v>0</v>
      </c>
      <c r="I256" s="43">
        <v>0</v>
      </c>
      <c r="J256" s="296">
        <v>5</v>
      </c>
      <c r="K256" s="43">
        <v>6</v>
      </c>
      <c r="L256" s="43">
        <v>7</v>
      </c>
      <c r="M256" s="43">
        <v>0</v>
      </c>
      <c r="N256" s="43">
        <v>0</v>
      </c>
      <c r="O256" s="296" t="s">
        <v>145</v>
      </c>
      <c r="P256" s="43">
        <v>0</v>
      </c>
      <c r="Q256" s="43">
        <v>0</v>
      </c>
      <c r="R256" s="254">
        <f t="shared" si="46"/>
        <v>425.90999999999997</v>
      </c>
      <c r="S256" s="302">
        <f t="shared" si="56"/>
        <v>4.6800000000000068</v>
      </c>
      <c r="T256" s="297" t="str">
        <f t="shared" si="47"/>
        <v>120056700A000</v>
      </c>
      <c r="U256" s="270">
        <f t="shared" si="48"/>
        <v>544.09</v>
      </c>
      <c r="V256" s="270"/>
      <c r="W256" s="270"/>
      <c r="X256" s="270"/>
      <c r="Y256" s="270"/>
      <c r="Z256" s="270"/>
      <c r="AA256" s="303">
        <f t="shared" si="49"/>
        <v>37.697955947265342</v>
      </c>
      <c r="AB256" s="33">
        <f t="shared" si="50"/>
        <v>33.836951140765528</v>
      </c>
      <c r="AC256" s="257">
        <f t="shared" si="51"/>
        <v>2842.3038958243042</v>
      </c>
      <c r="AD256" s="258">
        <f t="shared" si="52"/>
        <v>15.562145802636719</v>
      </c>
      <c r="AE256" s="324">
        <f t="shared" si="57"/>
        <v>523.75386340247974</v>
      </c>
      <c r="AF256" s="258"/>
      <c r="AG256" s="256">
        <f>[1]!srEnew($C$11,$AB256,$C$49)</f>
        <v>31.641207176641601</v>
      </c>
      <c r="AH256" s="259">
        <f t="shared" si="53"/>
        <v>2657.8614028378943</v>
      </c>
      <c r="AI256" s="256">
        <f t="shared" si="54"/>
        <v>16.256047737674713</v>
      </c>
      <c r="AJ256" s="324">
        <f t="shared" si="55"/>
        <v>473.75386340247974</v>
      </c>
    </row>
    <row r="257" spans="6:36">
      <c r="F257" s="43">
        <v>0</v>
      </c>
      <c r="G257" s="43">
        <v>0</v>
      </c>
      <c r="H257" s="305">
        <v>3</v>
      </c>
      <c r="I257" s="43">
        <v>0</v>
      </c>
      <c r="J257" s="296">
        <v>5</v>
      </c>
      <c r="K257" s="43">
        <v>6</v>
      </c>
      <c r="L257" s="43">
        <v>7</v>
      </c>
      <c r="M257" s="43">
        <v>0</v>
      </c>
      <c r="N257" s="43">
        <v>0</v>
      </c>
      <c r="O257" s="296" t="s">
        <v>314</v>
      </c>
      <c r="P257" s="43">
        <v>0</v>
      </c>
      <c r="Q257" s="43">
        <v>0</v>
      </c>
      <c r="R257" s="254">
        <f t="shared" si="46"/>
        <v>426.71</v>
      </c>
      <c r="S257" s="302">
        <f t="shared" si="56"/>
        <v>0.80000000000001137</v>
      </c>
      <c r="T257" s="297" t="str">
        <f t="shared" si="47"/>
        <v>003056700A000</v>
      </c>
      <c r="U257" s="270">
        <f t="shared" si="48"/>
        <v>543.29</v>
      </c>
      <c r="V257" s="270"/>
      <c r="W257" s="270"/>
      <c r="X257" s="270"/>
      <c r="Y257" s="270"/>
      <c r="Z257" s="270"/>
      <c r="AA257" s="303">
        <f t="shared" si="49"/>
        <v>37.661415855476626</v>
      </c>
      <c r="AB257" s="33">
        <f t="shared" si="50"/>
        <v>33.799130005632549</v>
      </c>
      <c r="AC257" s="257">
        <f t="shared" si="51"/>
        <v>2839.1269204731343</v>
      </c>
      <c r="AD257" s="258">
        <f t="shared" si="52"/>
        <v>15.573335656263302</v>
      </c>
      <c r="AE257" s="324">
        <f t="shared" si="57"/>
        <v>522.86710604246116</v>
      </c>
      <c r="AF257" s="258"/>
      <c r="AG257" s="256">
        <f>[1]!srEnew($C$11,$AB257,$C$49)</f>
        <v>31.601073983065277</v>
      </c>
      <c r="AH257" s="259">
        <f t="shared" si="53"/>
        <v>2654.4902145774831</v>
      </c>
      <c r="AI257" s="256">
        <f t="shared" si="54"/>
        <v>16.269541174897316</v>
      </c>
      <c r="AJ257" s="324">
        <f t="shared" si="55"/>
        <v>472.86710604246116</v>
      </c>
    </row>
    <row r="258" spans="6:36">
      <c r="F258" s="43">
        <v>1</v>
      </c>
      <c r="G258" s="43">
        <v>0</v>
      </c>
      <c r="H258" s="43">
        <v>3</v>
      </c>
      <c r="I258" s="43">
        <v>0</v>
      </c>
      <c r="J258" s="296">
        <v>5</v>
      </c>
      <c r="K258" s="43">
        <v>6</v>
      </c>
      <c r="L258" s="43">
        <v>7</v>
      </c>
      <c r="M258" s="43">
        <v>0</v>
      </c>
      <c r="N258" s="43">
        <v>0</v>
      </c>
      <c r="O258" s="43">
        <v>0</v>
      </c>
      <c r="P258" s="43">
        <v>0</v>
      </c>
      <c r="Q258" s="43">
        <v>0</v>
      </c>
      <c r="R258" s="254">
        <f t="shared" si="46"/>
        <v>431.43</v>
      </c>
      <c r="S258" s="302">
        <f t="shared" si="56"/>
        <v>4.7200000000000273</v>
      </c>
      <c r="T258" s="297" t="str">
        <f t="shared" si="47"/>
        <v>1030567000000</v>
      </c>
      <c r="U258" s="270">
        <f t="shared" si="48"/>
        <v>538.56999999999994</v>
      </c>
      <c r="V258" s="270"/>
      <c r="W258" s="270"/>
      <c r="X258" s="270"/>
      <c r="Y258" s="270"/>
      <c r="Z258" s="270"/>
      <c r="AA258" s="303">
        <f t="shared" si="49"/>
        <v>37.445829313923234</v>
      </c>
      <c r="AB258" s="33">
        <f t="shared" si="50"/>
        <v>33.575985308348038</v>
      </c>
      <c r="AC258" s="257">
        <f t="shared" si="51"/>
        <v>2820.382765901235</v>
      </c>
      <c r="AD258" s="258">
        <f t="shared" si="52"/>
        <v>15.639355792660115</v>
      </c>
      <c r="AE258" s="324">
        <f t="shared" si="57"/>
        <v>517.63523761835268</v>
      </c>
      <c r="AF258" s="258"/>
      <c r="AG258" s="256">
        <f>[1]!srEnew($C$11,$AB258,$C$49)</f>
        <v>31.364288140965012</v>
      </c>
      <c r="AH258" s="259">
        <f t="shared" si="53"/>
        <v>2634.6002038410611</v>
      </c>
      <c r="AI258" s="256">
        <f t="shared" si="54"/>
        <v>16.349152454510662</v>
      </c>
      <c r="AJ258" s="324">
        <f t="shared" si="55"/>
        <v>467.63523761835268</v>
      </c>
    </row>
    <row r="259" spans="6:36">
      <c r="F259" s="43">
        <v>0</v>
      </c>
      <c r="G259" s="43">
        <v>2</v>
      </c>
      <c r="H259" s="43">
        <v>3</v>
      </c>
      <c r="I259" s="43">
        <v>0</v>
      </c>
      <c r="J259" s="296">
        <v>5</v>
      </c>
      <c r="K259" s="43">
        <v>6</v>
      </c>
      <c r="L259" s="43">
        <v>7</v>
      </c>
      <c r="M259" s="43">
        <v>0</v>
      </c>
      <c r="N259" s="43">
        <v>0</v>
      </c>
      <c r="O259" s="43">
        <v>0</v>
      </c>
      <c r="P259" s="43">
        <v>0</v>
      </c>
      <c r="Q259" s="43">
        <v>0</v>
      </c>
      <c r="R259" s="254">
        <f t="shared" si="46"/>
        <v>434.03</v>
      </c>
      <c r="S259" s="302">
        <f t="shared" si="56"/>
        <v>2.5999999999999659</v>
      </c>
      <c r="T259" s="297" t="str">
        <f t="shared" si="47"/>
        <v>0230567000000</v>
      </c>
      <c r="U259" s="270">
        <f t="shared" si="48"/>
        <v>535.97</v>
      </c>
      <c r="V259" s="270"/>
      <c r="W259" s="270"/>
      <c r="X259" s="270"/>
      <c r="Y259" s="270"/>
      <c r="Z259" s="270"/>
      <c r="AA259" s="303">
        <f t="shared" si="49"/>
        <v>37.327074015609924</v>
      </c>
      <c r="AB259" s="33">
        <f t="shared" si="50"/>
        <v>33.453066619165888</v>
      </c>
      <c r="AC259" s="257">
        <f t="shared" si="51"/>
        <v>2810.0575960099345</v>
      </c>
      <c r="AD259" s="258">
        <f t="shared" si="52"/>
        <v>15.675722816946498</v>
      </c>
      <c r="AE259" s="324">
        <f t="shared" si="57"/>
        <v>514.75327619829284</v>
      </c>
      <c r="AF259" s="258"/>
      <c r="AG259" s="256">
        <f>[1]!srEnew($C$11,$AB259,$C$49)</f>
        <v>31.233855261841981</v>
      </c>
      <c r="AH259" s="259">
        <f t="shared" si="53"/>
        <v>2623.6438419947262</v>
      </c>
      <c r="AI259" s="256">
        <f t="shared" si="54"/>
        <v>16.393006125484117</v>
      </c>
      <c r="AJ259" s="324">
        <f t="shared" si="55"/>
        <v>464.75327619829284</v>
      </c>
    </row>
    <row r="260" spans="6:36">
      <c r="F260" s="43">
        <v>1</v>
      </c>
      <c r="G260" s="43">
        <v>0</v>
      </c>
      <c r="H260" s="43">
        <v>3</v>
      </c>
      <c r="I260" s="43">
        <v>0</v>
      </c>
      <c r="J260" s="296">
        <v>5</v>
      </c>
      <c r="K260" s="43">
        <v>6</v>
      </c>
      <c r="L260" s="43">
        <v>7</v>
      </c>
      <c r="M260" s="43">
        <v>0</v>
      </c>
      <c r="N260" s="43">
        <v>0</v>
      </c>
      <c r="O260" s="296" t="s">
        <v>145</v>
      </c>
      <c r="P260" s="43">
        <v>0</v>
      </c>
      <c r="Q260" s="43">
        <v>0</v>
      </c>
      <c r="R260" s="254">
        <f t="shared" si="46"/>
        <v>436.91</v>
      </c>
      <c r="S260" s="302">
        <f t="shared" si="56"/>
        <v>2.8800000000000523</v>
      </c>
      <c r="T260" s="297" t="str">
        <f t="shared" si="47"/>
        <v>103056700A000</v>
      </c>
      <c r="U260" s="270">
        <f t="shared" si="48"/>
        <v>533.08999999999992</v>
      </c>
      <c r="V260" s="270"/>
      <c r="W260" s="270"/>
      <c r="X260" s="270"/>
      <c r="Y260" s="270"/>
      <c r="Z260" s="270"/>
      <c r="AA260" s="303">
        <f t="shared" si="49"/>
        <v>37.195529685170563</v>
      </c>
      <c r="AB260" s="33">
        <f t="shared" si="50"/>
        <v>33.316910532687196</v>
      </c>
      <c r="AC260" s="257">
        <f t="shared" si="51"/>
        <v>2798.6204847457243</v>
      </c>
      <c r="AD260" s="258">
        <f t="shared" si="52"/>
        <v>15.716006290002184</v>
      </c>
      <c r="AE260" s="324">
        <f t="shared" si="57"/>
        <v>511.56094970222654</v>
      </c>
      <c r="AF260" s="258"/>
      <c r="AG260" s="256">
        <f>[1]!srEnew($C$11,$AB260,$C$49)</f>
        <v>31.08937576496724</v>
      </c>
      <c r="AH260" s="259">
        <f t="shared" si="53"/>
        <v>2611.5075642572483</v>
      </c>
      <c r="AI260" s="256">
        <f t="shared" si="54"/>
        <v>16.441582499485481</v>
      </c>
      <c r="AJ260" s="324">
        <f t="shared" si="55"/>
        <v>461.56094970222654</v>
      </c>
    </row>
    <row r="261" spans="6:36">
      <c r="F261" s="43">
        <v>0</v>
      </c>
      <c r="G261" s="43">
        <v>2</v>
      </c>
      <c r="H261" s="43">
        <v>3</v>
      </c>
      <c r="I261" s="43">
        <v>0</v>
      </c>
      <c r="J261" s="296">
        <v>5</v>
      </c>
      <c r="K261" s="43">
        <v>6</v>
      </c>
      <c r="L261" s="43">
        <v>7</v>
      </c>
      <c r="M261" s="43">
        <v>0</v>
      </c>
      <c r="N261" s="43">
        <v>0</v>
      </c>
      <c r="O261" s="296" t="s">
        <v>145</v>
      </c>
      <c r="P261" s="43">
        <v>0</v>
      </c>
      <c r="Q261" s="43">
        <v>0</v>
      </c>
      <c r="R261" s="254">
        <f t="shared" si="46"/>
        <v>439.51</v>
      </c>
      <c r="S261" s="302">
        <f t="shared" si="56"/>
        <v>2.5999999999999659</v>
      </c>
      <c r="T261" s="297" t="str">
        <f t="shared" si="47"/>
        <v>023056700A000</v>
      </c>
      <c r="U261" s="270">
        <f t="shared" si="48"/>
        <v>530.49</v>
      </c>
      <c r="V261" s="270"/>
      <c r="W261" s="270"/>
      <c r="X261" s="270"/>
      <c r="Y261" s="270"/>
      <c r="Z261" s="270"/>
      <c r="AA261" s="303">
        <f t="shared" si="49"/>
        <v>37.076774386857259</v>
      </c>
      <c r="AB261" s="33">
        <f t="shared" si="50"/>
        <v>33.193991843505053</v>
      </c>
      <c r="AC261" s="257">
        <f t="shared" si="51"/>
        <v>2788.2953148544243</v>
      </c>
      <c r="AD261" s="258">
        <f t="shared" si="52"/>
        <v>15.752373314288564</v>
      </c>
      <c r="AE261" s="324">
        <f t="shared" si="57"/>
        <v>508.67898828216687</v>
      </c>
      <c r="AF261" s="258"/>
      <c r="AG261" s="256">
        <f>[1]!srEnew($C$11,$AB261,$C$49)</f>
        <v>30.958942885844216</v>
      </c>
      <c r="AH261" s="259">
        <f t="shared" si="53"/>
        <v>2600.5512024109144</v>
      </c>
      <c r="AI261" s="256">
        <f t="shared" si="54"/>
        <v>16.485436170458932</v>
      </c>
      <c r="AJ261" s="324">
        <f t="shared" si="55"/>
        <v>458.67898828216687</v>
      </c>
    </row>
    <row r="262" spans="6:36">
      <c r="F262" s="43">
        <v>1</v>
      </c>
      <c r="G262" s="43">
        <v>2</v>
      </c>
      <c r="H262" s="43">
        <v>3</v>
      </c>
      <c r="I262" s="43">
        <v>0</v>
      </c>
      <c r="J262" s="296">
        <v>5</v>
      </c>
      <c r="K262" s="43">
        <v>6</v>
      </c>
      <c r="L262" s="43">
        <v>7</v>
      </c>
      <c r="M262" s="43">
        <v>0</v>
      </c>
      <c r="N262" s="43">
        <v>0</v>
      </c>
      <c r="O262" s="43">
        <v>0</v>
      </c>
      <c r="P262" s="43">
        <v>0</v>
      </c>
      <c r="Q262" s="43">
        <v>0</v>
      </c>
      <c r="R262" s="254">
        <f t="shared" si="46"/>
        <v>444.22999999999996</v>
      </c>
      <c r="S262" s="302">
        <f t="shared" si="56"/>
        <v>4.7199999999999704</v>
      </c>
      <c r="T262" s="297" t="str">
        <f t="shared" si="47"/>
        <v>1230567000000</v>
      </c>
      <c r="U262" s="270">
        <f t="shared" si="48"/>
        <v>525.77</v>
      </c>
      <c r="V262" s="270"/>
      <c r="W262" s="270"/>
      <c r="X262" s="270"/>
      <c r="Y262" s="270"/>
      <c r="Z262" s="270"/>
      <c r="AA262" s="303">
        <f t="shared" si="49"/>
        <v>36.861187845303867</v>
      </c>
      <c r="AB262" s="33">
        <f t="shared" si="50"/>
        <v>32.970847146220535</v>
      </c>
      <c r="AC262" s="257">
        <f t="shared" si="51"/>
        <v>2769.551160282525</v>
      </c>
      <c r="AD262" s="258">
        <f t="shared" si="52"/>
        <v>15.818393450685379</v>
      </c>
      <c r="AE262" s="324">
        <f t="shared" si="57"/>
        <v>503.44711985805833</v>
      </c>
      <c r="AF262" s="258"/>
      <c r="AG262" s="256">
        <f>[1]!srEnew($C$11,$AB262,$C$49)</f>
        <v>30.722157043743952</v>
      </c>
      <c r="AH262" s="259">
        <f t="shared" si="53"/>
        <v>2580.6611916744919</v>
      </c>
      <c r="AI262" s="256">
        <f t="shared" si="54"/>
        <v>16.565047450072278</v>
      </c>
      <c r="AJ262" s="324">
        <f t="shared" si="55"/>
        <v>453.44711985805833</v>
      </c>
    </row>
    <row r="263" spans="6:36">
      <c r="F263" s="268">
        <v>0</v>
      </c>
      <c r="G263" s="268">
        <v>0</v>
      </c>
      <c r="H263" s="269">
        <v>0</v>
      </c>
      <c r="I263" s="312">
        <v>4</v>
      </c>
      <c r="J263" s="296">
        <v>5</v>
      </c>
      <c r="K263" s="43">
        <v>6</v>
      </c>
      <c r="L263" s="43">
        <v>7</v>
      </c>
      <c r="M263" s="296">
        <v>0</v>
      </c>
      <c r="N263" s="296">
        <v>0</v>
      </c>
      <c r="O263" s="296">
        <v>0</v>
      </c>
      <c r="P263" s="296">
        <v>0</v>
      </c>
      <c r="Q263" s="296">
        <v>0</v>
      </c>
      <c r="R263" s="254">
        <f t="shared" si="46"/>
        <v>446.02</v>
      </c>
      <c r="S263" s="302">
        <f t="shared" si="56"/>
        <v>1.7900000000000205</v>
      </c>
      <c r="T263" s="297" t="str">
        <f t="shared" si="47"/>
        <v>0004567000000</v>
      </c>
      <c r="U263" s="270">
        <f t="shared" si="48"/>
        <v>523.98</v>
      </c>
      <c r="V263" s="270"/>
      <c r="W263" s="270"/>
      <c r="X263" s="270"/>
      <c r="Y263" s="270"/>
      <c r="Z263" s="270"/>
      <c r="AA263" s="303">
        <f t="shared" si="49"/>
        <v>36.779429389926626</v>
      </c>
      <c r="AB263" s="33">
        <f t="shared" si="50"/>
        <v>32.88622235636052</v>
      </c>
      <c r="AC263" s="257">
        <f t="shared" si="51"/>
        <v>2762.4426779342839</v>
      </c>
      <c r="AD263" s="258">
        <f t="shared" si="52"/>
        <v>15.84343074817485</v>
      </c>
      <c r="AE263" s="324">
        <f t="shared" si="57"/>
        <v>501.46300026501717</v>
      </c>
      <c r="AF263" s="258"/>
      <c r="AG263" s="256">
        <f>[1]!srEnew($C$11,$AB263,$C$49)</f>
        <v>30.632359023116944</v>
      </c>
      <c r="AH263" s="259">
        <f t="shared" si="53"/>
        <v>2573.1181579418235</v>
      </c>
      <c r="AI263" s="256">
        <f t="shared" si="54"/>
        <v>16.59523901585785</v>
      </c>
      <c r="AJ263" s="324">
        <f t="shared" si="55"/>
        <v>451.46300026501717</v>
      </c>
    </row>
    <row r="264" spans="6:36">
      <c r="F264" s="43">
        <v>1</v>
      </c>
      <c r="G264" s="43">
        <v>2</v>
      </c>
      <c r="H264" s="43">
        <v>3</v>
      </c>
      <c r="I264" s="43">
        <v>0</v>
      </c>
      <c r="J264" s="296">
        <v>5</v>
      </c>
      <c r="K264" s="43">
        <v>6</v>
      </c>
      <c r="L264" s="43">
        <v>7</v>
      </c>
      <c r="M264" s="43">
        <v>0</v>
      </c>
      <c r="N264" s="43">
        <v>0</v>
      </c>
      <c r="O264" s="296" t="s">
        <v>145</v>
      </c>
      <c r="P264" s="43">
        <v>0</v>
      </c>
      <c r="Q264" s="43">
        <v>0</v>
      </c>
      <c r="R264" s="254">
        <f t="shared" si="46"/>
        <v>449.71</v>
      </c>
      <c r="S264" s="302">
        <f t="shared" si="56"/>
        <v>3.6899999999999977</v>
      </c>
      <c r="T264" s="297" t="str">
        <f t="shared" si="47"/>
        <v>123056700A000</v>
      </c>
      <c r="U264" s="270">
        <f t="shared" si="48"/>
        <v>520.29</v>
      </c>
      <c r="V264" s="270"/>
      <c r="W264" s="270"/>
      <c r="X264" s="270"/>
      <c r="Y264" s="270"/>
      <c r="Z264" s="270"/>
      <c r="AA264" s="303">
        <f t="shared" si="49"/>
        <v>36.610888216551196</v>
      </c>
      <c r="AB264" s="33">
        <f t="shared" si="50"/>
        <v>32.710134740696255</v>
      </c>
      <c r="AC264" s="257">
        <f t="shared" si="51"/>
        <v>2747.6513182184854</v>
      </c>
      <c r="AD264" s="258">
        <f t="shared" si="52"/>
        <v>15.89665677733033</v>
      </c>
      <c r="AE264" s="324">
        <f t="shared" si="57"/>
        <v>497.37220274419036</v>
      </c>
      <c r="AF264" s="258"/>
      <c r="AG264" s="256">
        <f>[1]!srEnew($C$11,$AB264,$C$49)</f>
        <v>30.447216191281353</v>
      </c>
      <c r="AH264" s="259">
        <f t="shared" si="53"/>
        <v>2557.5661600676335</v>
      </c>
      <c r="AI264" s="256">
        <f t="shared" si="54"/>
        <v>16.65748706930113</v>
      </c>
      <c r="AJ264" s="324">
        <f t="shared" si="55"/>
        <v>447.37220274419036</v>
      </c>
    </row>
    <row r="265" spans="6:36">
      <c r="F265" s="268">
        <v>0</v>
      </c>
      <c r="G265" s="268">
        <v>0</v>
      </c>
      <c r="H265" s="269">
        <v>0</v>
      </c>
      <c r="I265" s="312">
        <v>4</v>
      </c>
      <c r="J265" s="296">
        <v>5</v>
      </c>
      <c r="K265" s="43">
        <v>6</v>
      </c>
      <c r="L265" s="43">
        <v>7</v>
      </c>
      <c r="M265" s="296">
        <v>0</v>
      </c>
      <c r="N265" s="296">
        <v>0</v>
      </c>
      <c r="O265" s="296" t="s">
        <v>145</v>
      </c>
      <c r="P265" s="296">
        <v>0</v>
      </c>
      <c r="Q265" s="296">
        <v>0</v>
      </c>
      <c r="R265" s="254">
        <f t="shared" si="46"/>
        <v>451.5</v>
      </c>
      <c r="S265" s="302">
        <f t="shared" si="56"/>
        <v>1.7900000000000205</v>
      </c>
      <c r="T265" s="297" t="str">
        <f t="shared" si="47"/>
        <v>000456700A000</v>
      </c>
      <c r="U265" s="270">
        <f t="shared" si="48"/>
        <v>518.5</v>
      </c>
      <c r="V265" s="270"/>
      <c r="W265" s="270"/>
      <c r="X265" s="270"/>
      <c r="Y265" s="270"/>
      <c r="Z265" s="270"/>
      <c r="AA265" s="303">
        <f t="shared" si="49"/>
        <v>36.529129761173962</v>
      </c>
      <c r="AB265" s="33">
        <f t="shared" si="50"/>
        <v>32.620245171728293</v>
      </c>
      <c r="AC265" s="257">
        <f t="shared" si="51"/>
        <v>2740.1005944251765</v>
      </c>
      <c r="AD265" s="258">
        <f t="shared" si="52"/>
        <v>15.926879123168057</v>
      </c>
      <c r="AE265" s="324">
        <f t="shared" si="57"/>
        <v>495.38606035759841</v>
      </c>
      <c r="AF265" s="258"/>
      <c r="AG265" s="256">
        <f>[1]!srEnew($C$11,$AB265,$C$49)</f>
        <v>30.357326622313391</v>
      </c>
      <c r="AH265" s="259">
        <f t="shared" si="53"/>
        <v>2550.0154362743247</v>
      </c>
      <c r="AI265" s="256">
        <f t="shared" si="54"/>
        <v>16.687709415138858</v>
      </c>
      <c r="AJ265" s="324">
        <f t="shared" si="55"/>
        <v>445.38606035759841</v>
      </c>
    </row>
    <row r="266" spans="6:36">
      <c r="F266" s="43">
        <v>1</v>
      </c>
      <c r="G266" s="43">
        <v>0</v>
      </c>
      <c r="H266" s="43">
        <v>0</v>
      </c>
      <c r="I266" s="296">
        <v>4</v>
      </c>
      <c r="J266" s="296">
        <v>5</v>
      </c>
      <c r="K266" s="43">
        <v>6</v>
      </c>
      <c r="L266" s="43">
        <v>7</v>
      </c>
      <c r="M266" s="43">
        <v>0</v>
      </c>
      <c r="N266" s="43">
        <v>0</v>
      </c>
      <c r="O266" s="43">
        <v>0</v>
      </c>
      <c r="P266" s="43">
        <v>0</v>
      </c>
      <c r="Q266" s="43">
        <v>0</v>
      </c>
      <c r="R266" s="254">
        <f t="shared" si="46"/>
        <v>456.21999999999997</v>
      </c>
      <c r="S266" s="302">
        <f t="shared" si="56"/>
        <v>4.7199999999999704</v>
      </c>
      <c r="T266" s="297" t="str">
        <f t="shared" si="47"/>
        <v>1004567000000</v>
      </c>
      <c r="U266" s="270">
        <f t="shared" si="48"/>
        <v>513.78</v>
      </c>
      <c r="V266" s="270"/>
      <c r="W266" s="270"/>
      <c r="X266" s="270"/>
      <c r="Y266" s="270"/>
      <c r="Z266" s="270"/>
      <c r="AA266" s="303">
        <f t="shared" si="49"/>
        <v>36.313543219620563</v>
      </c>
      <c r="AB266" s="33">
        <f t="shared" si="50"/>
        <v>32.383217928416094</v>
      </c>
      <c r="AC266" s="257">
        <f t="shared" si="51"/>
        <v>2720.1903059869519</v>
      </c>
      <c r="AD266" s="258">
        <f t="shared" si="52"/>
        <v>16.006571565823972</v>
      </c>
      <c r="AE266" s="324">
        <f t="shared" si="57"/>
        <v>490.14885808680776</v>
      </c>
      <c r="AF266" s="258"/>
      <c r="AG266" s="256">
        <f>[1]!srEnew($C$11,$AB266,$C$49)</f>
        <v>30.120299379001192</v>
      </c>
      <c r="AH266" s="259">
        <f t="shared" si="53"/>
        <v>2530.1051478361001</v>
      </c>
      <c r="AI266" s="256">
        <f t="shared" si="54"/>
        <v>16.767401857794773</v>
      </c>
      <c r="AJ266" s="324">
        <f t="shared" si="55"/>
        <v>440.14885808680776</v>
      </c>
    </row>
    <row r="267" spans="6:36">
      <c r="F267" s="43">
        <v>0</v>
      </c>
      <c r="G267" s="43">
        <v>2</v>
      </c>
      <c r="H267" s="43">
        <v>0</v>
      </c>
      <c r="I267" s="296">
        <v>4</v>
      </c>
      <c r="J267" s="296">
        <v>5</v>
      </c>
      <c r="K267" s="43">
        <v>6</v>
      </c>
      <c r="L267" s="43">
        <v>7</v>
      </c>
      <c r="M267" s="43">
        <v>0</v>
      </c>
      <c r="N267" s="43">
        <v>0</v>
      </c>
      <c r="O267" s="43">
        <v>0</v>
      </c>
      <c r="P267" s="43">
        <v>0</v>
      </c>
      <c r="Q267" s="43">
        <v>0</v>
      </c>
      <c r="R267" s="254">
        <f t="shared" si="46"/>
        <v>458.82</v>
      </c>
      <c r="S267" s="302">
        <f t="shared" si="56"/>
        <v>2.6000000000000227</v>
      </c>
      <c r="T267" s="297" t="str">
        <f t="shared" si="47"/>
        <v>0204567000000</v>
      </c>
      <c r="U267" s="270">
        <f t="shared" si="48"/>
        <v>511.18</v>
      </c>
      <c r="V267" s="270"/>
      <c r="W267" s="270"/>
      <c r="X267" s="270"/>
      <c r="Y267" s="270"/>
      <c r="Z267" s="270"/>
      <c r="AA267" s="303">
        <f t="shared" si="49"/>
        <v>36.19478792130726</v>
      </c>
      <c r="AB267" s="33">
        <f t="shared" si="50"/>
        <v>32.252652074049216</v>
      </c>
      <c r="AC267" s="257">
        <f t="shared" si="51"/>
        <v>2709.2227742201339</v>
      </c>
      <c r="AD267" s="258">
        <f t="shared" si="52"/>
        <v>16.050469945253074</v>
      </c>
      <c r="AE267" s="324">
        <f t="shared" si="57"/>
        <v>487.26395853086404</v>
      </c>
      <c r="AF267" s="258"/>
      <c r="AG267" s="256">
        <f>[1]!srEnew($C$11,$AB267,$C$49)</f>
        <v>29.989733524634314</v>
      </c>
      <c r="AH267" s="259">
        <f t="shared" si="53"/>
        <v>2519.1376160692826</v>
      </c>
      <c r="AI267" s="256">
        <f t="shared" si="54"/>
        <v>16.811300237223875</v>
      </c>
      <c r="AJ267" s="324">
        <f t="shared" si="55"/>
        <v>437.26395853086404</v>
      </c>
    </row>
    <row r="268" spans="6:36">
      <c r="F268" s="43">
        <v>1</v>
      </c>
      <c r="G268" s="43">
        <v>0</v>
      </c>
      <c r="H268" s="43">
        <v>0</v>
      </c>
      <c r="I268" s="296">
        <v>4</v>
      </c>
      <c r="J268" s="296">
        <v>5</v>
      </c>
      <c r="K268" s="43">
        <v>6</v>
      </c>
      <c r="L268" s="43">
        <v>7</v>
      </c>
      <c r="M268" s="43">
        <v>0</v>
      </c>
      <c r="N268" s="43">
        <v>0</v>
      </c>
      <c r="O268" s="296" t="s">
        <v>329</v>
      </c>
      <c r="P268" s="43">
        <v>0</v>
      </c>
      <c r="Q268" s="43">
        <v>0</v>
      </c>
      <c r="R268" s="254">
        <f t="shared" si="46"/>
        <v>461.7</v>
      </c>
      <c r="S268" s="302">
        <f t="shared" si="56"/>
        <v>2.8799999999999955</v>
      </c>
      <c r="T268" s="297" t="str">
        <f t="shared" si="47"/>
        <v>100456700A000</v>
      </c>
      <c r="U268" s="270">
        <f t="shared" si="48"/>
        <v>508.3</v>
      </c>
      <c r="V268" s="270"/>
      <c r="W268" s="270"/>
      <c r="X268" s="270"/>
      <c r="Y268" s="270"/>
      <c r="Z268" s="270"/>
      <c r="AA268" s="303">
        <f t="shared" si="49"/>
        <v>36.063243590867899</v>
      </c>
      <c r="AB268" s="33">
        <f t="shared" si="50"/>
        <v>32.108025281519737</v>
      </c>
      <c r="AC268" s="257">
        <f t="shared" si="51"/>
        <v>2697.0741236476579</v>
      </c>
      <c r="AD268" s="258">
        <f t="shared" si="52"/>
        <v>16.099095842466852</v>
      </c>
      <c r="AE268" s="324">
        <f t="shared" si="57"/>
        <v>484.06837748427989</v>
      </c>
      <c r="AF268" s="258"/>
      <c r="AG268" s="256">
        <f>[1]!srEnew($C$11,$AB268,$C$49)</f>
        <v>29.845106732104835</v>
      </c>
      <c r="AH268" s="259">
        <f t="shared" si="53"/>
        <v>2506.988965496806</v>
      </c>
      <c r="AI268" s="256">
        <f t="shared" si="54"/>
        <v>16.859926134437654</v>
      </c>
      <c r="AJ268" s="324">
        <f t="shared" si="55"/>
        <v>434.06837748427989</v>
      </c>
    </row>
    <row r="269" spans="6:36">
      <c r="F269" s="43">
        <v>0</v>
      </c>
      <c r="G269" s="43">
        <v>2</v>
      </c>
      <c r="H269" s="43">
        <v>0</v>
      </c>
      <c r="I269" s="296">
        <v>4</v>
      </c>
      <c r="J269" s="296">
        <v>5</v>
      </c>
      <c r="K269" s="43">
        <v>6</v>
      </c>
      <c r="L269" s="43">
        <v>7</v>
      </c>
      <c r="M269" s="43">
        <v>0</v>
      </c>
      <c r="N269" s="43">
        <v>0</v>
      </c>
      <c r="O269" s="296" t="s">
        <v>145</v>
      </c>
      <c r="P269" s="43">
        <v>0</v>
      </c>
      <c r="Q269" s="43">
        <v>0</v>
      </c>
      <c r="R269" s="254">
        <f t="shared" si="46"/>
        <v>464.3</v>
      </c>
      <c r="S269" s="302">
        <f t="shared" si="56"/>
        <v>2.6000000000000227</v>
      </c>
      <c r="T269" s="297" t="str">
        <f t="shared" si="47"/>
        <v>020456700A000</v>
      </c>
      <c r="U269" s="270">
        <f t="shared" si="48"/>
        <v>505.7</v>
      </c>
      <c r="V269" s="270"/>
      <c r="W269" s="270"/>
      <c r="X269" s="270"/>
      <c r="Y269" s="270"/>
      <c r="Z269" s="270"/>
      <c r="AA269" s="303">
        <f t="shared" si="49"/>
        <v>35.944488292554588</v>
      </c>
      <c r="AB269" s="33">
        <f t="shared" si="50"/>
        <v>31.977459427152858</v>
      </c>
      <c r="AC269" s="257">
        <f t="shared" si="51"/>
        <v>2686.1065918808399</v>
      </c>
      <c r="AD269" s="258">
        <f t="shared" si="52"/>
        <v>16.142994221895954</v>
      </c>
      <c r="AE269" s="324">
        <f t="shared" si="57"/>
        <v>481.18347792833617</v>
      </c>
      <c r="AF269" s="258"/>
      <c r="AG269" s="256">
        <f>[1]!srEnew($C$11,$AB269,$C$49)</f>
        <v>29.711546653209385</v>
      </c>
      <c r="AH269" s="259">
        <f t="shared" si="53"/>
        <v>2495.7699188695883</v>
      </c>
      <c r="AI269" s="256">
        <f t="shared" si="54"/>
        <v>16.906187097575529</v>
      </c>
      <c r="AJ269" s="324">
        <f t="shared" si="55"/>
        <v>431.18347792833617</v>
      </c>
    </row>
    <row r="270" spans="6:36">
      <c r="F270" s="43">
        <v>1</v>
      </c>
      <c r="G270" s="43">
        <v>2</v>
      </c>
      <c r="H270" s="43">
        <v>0</v>
      </c>
      <c r="I270" s="296">
        <v>4</v>
      </c>
      <c r="J270" s="296">
        <v>5</v>
      </c>
      <c r="K270" s="43">
        <v>6</v>
      </c>
      <c r="L270" s="43">
        <v>7</v>
      </c>
      <c r="M270" s="43">
        <v>0</v>
      </c>
      <c r="N270" s="43">
        <v>0</v>
      </c>
      <c r="O270" s="43">
        <v>0</v>
      </c>
      <c r="P270" s="43">
        <v>0</v>
      </c>
      <c r="Q270" s="43">
        <v>0</v>
      </c>
      <c r="R270" s="254">
        <f t="shared" si="46"/>
        <v>469.02</v>
      </c>
      <c r="S270" s="302">
        <f t="shared" si="56"/>
        <v>4.7199999999999704</v>
      </c>
      <c r="T270" s="297" t="str">
        <f t="shared" si="47"/>
        <v>1204567000000</v>
      </c>
      <c r="U270" s="270">
        <f t="shared" si="48"/>
        <v>500.98</v>
      </c>
      <c r="V270" s="270"/>
      <c r="W270" s="270"/>
      <c r="X270" s="270"/>
      <c r="Y270" s="270"/>
      <c r="Z270" s="270"/>
      <c r="AA270" s="303">
        <f t="shared" si="49"/>
        <v>35.728901751001196</v>
      </c>
      <c r="AB270" s="33">
        <f t="shared" si="50"/>
        <v>31.740432183840671</v>
      </c>
      <c r="AC270" s="257">
        <f t="shared" si="51"/>
        <v>2666.1963034426162</v>
      </c>
      <c r="AD270" s="258">
        <f t="shared" si="52"/>
        <v>16.222686664551865</v>
      </c>
      <c r="AE270" s="324">
        <f t="shared" si="57"/>
        <v>475.94627565754575</v>
      </c>
      <c r="AF270" s="258"/>
      <c r="AG270" s="256">
        <f>[1]!srEnew($C$11,$AB270,$C$49)</f>
        <v>29.4595351492448</v>
      </c>
      <c r="AH270" s="259">
        <f t="shared" si="53"/>
        <v>2474.6009525365635</v>
      </c>
      <c r="AI270" s="256">
        <f t="shared" si="54"/>
        <v>16.997702825281561</v>
      </c>
      <c r="AJ270" s="324">
        <f t="shared" si="55"/>
        <v>425.94627565754575</v>
      </c>
    </row>
    <row r="271" spans="6:36">
      <c r="F271" s="43">
        <v>0</v>
      </c>
      <c r="G271" s="43">
        <v>0</v>
      </c>
      <c r="H271" s="43">
        <v>3</v>
      </c>
      <c r="I271" s="296">
        <v>4</v>
      </c>
      <c r="J271" s="296">
        <v>5</v>
      </c>
      <c r="K271" s="43">
        <v>6</v>
      </c>
      <c r="L271" s="43">
        <v>7</v>
      </c>
      <c r="M271" s="43">
        <v>0</v>
      </c>
      <c r="N271" s="43">
        <v>0</v>
      </c>
      <c r="O271" s="43">
        <v>0</v>
      </c>
      <c r="P271" s="43">
        <v>0</v>
      </c>
      <c r="Q271" s="43">
        <v>0</v>
      </c>
      <c r="R271" s="254">
        <f t="shared" si="46"/>
        <v>469.82</v>
      </c>
      <c r="S271" s="302">
        <f t="shared" si="56"/>
        <v>0.80000000000001137</v>
      </c>
      <c r="T271" s="297" t="str">
        <f t="shared" si="47"/>
        <v>0034567000000</v>
      </c>
      <c r="U271" s="270">
        <f t="shared" si="48"/>
        <v>500.18</v>
      </c>
      <c r="V271" s="270"/>
      <c r="W271" s="270"/>
      <c r="X271" s="270"/>
      <c r="Y271" s="270"/>
      <c r="Z271" s="270"/>
      <c r="AA271" s="303">
        <f t="shared" si="49"/>
        <v>35.691105908532485</v>
      </c>
      <c r="AB271" s="33">
        <f t="shared" si="50"/>
        <v>31.69974064454577</v>
      </c>
      <c r="AC271" s="257">
        <f t="shared" si="51"/>
        <v>2662.7782141418447</v>
      </c>
      <c r="AD271" s="258">
        <f t="shared" si="52"/>
        <v>16.236367826752993</v>
      </c>
      <c r="AE271" s="324">
        <f t="shared" si="57"/>
        <v>475.0471814478708</v>
      </c>
      <c r="AF271" s="258"/>
      <c r="AG271" s="256">
        <f>[1]!srEnew($C$11,$AB271,$C$49)</f>
        <v>29.416271194127056</v>
      </c>
      <c r="AH271" s="259">
        <f t="shared" si="53"/>
        <v>2470.9667803066727</v>
      </c>
      <c r="AI271" s="256">
        <f t="shared" si="54"/>
        <v>17.01341374432198</v>
      </c>
      <c r="AJ271" s="324">
        <f t="shared" si="55"/>
        <v>425.0471814478708</v>
      </c>
    </row>
    <row r="272" spans="6:36">
      <c r="F272" s="43">
        <v>1</v>
      </c>
      <c r="G272" s="43">
        <v>2</v>
      </c>
      <c r="H272" s="43">
        <v>0</v>
      </c>
      <c r="I272" s="296">
        <v>4</v>
      </c>
      <c r="J272" s="296">
        <v>5</v>
      </c>
      <c r="K272" s="43">
        <v>6</v>
      </c>
      <c r="L272" s="43">
        <v>7</v>
      </c>
      <c r="M272" s="43">
        <v>0</v>
      </c>
      <c r="N272" s="43">
        <v>0</v>
      </c>
      <c r="O272" s="296" t="s">
        <v>145</v>
      </c>
      <c r="P272" s="43">
        <v>0</v>
      </c>
      <c r="Q272" s="43">
        <v>0</v>
      </c>
      <c r="R272" s="254">
        <f t="shared" si="46"/>
        <v>474.5</v>
      </c>
      <c r="S272" s="302">
        <f t="shared" si="56"/>
        <v>4.6800000000000068</v>
      </c>
      <c r="T272" s="297" t="str">
        <f t="shared" si="47"/>
        <v>120456700A000</v>
      </c>
      <c r="U272" s="270">
        <f t="shared" si="48"/>
        <v>495.5</v>
      </c>
      <c r="V272" s="270"/>
      <c r="W272" s="270"/>
      <c r="X272" s="270"/>
      <c r="Y272" s="270"/>
      <c r="Z272" s="270"/>
      <c r="AA272" s="303">
        <f t="shared" si="49"/>
        <v>35.465102802438516</v>
      </c>
      <c r="AB272" s="33">
        <f t="shared" si="50"/>
        <v>31.459677161660746</v>
      </c>
      <c r="AC272" s="257">
        <f t="shared" si="51"/>
        <v>2642.6128815795028</v>
      </c>
      <c r="AD272" s="258">
        <f t="shared" si="52"/>
        <v>16.317081102899042</v>
      </c>
      <c r="AE272" s="324">
        <f t="shared" si="57"/>
        <v>469.74289237067234</v>
      </c>
      <c r="AF272" s="258"/>
      <c r="AG272" s="256">
        <f>[1]!srEnew($C$11,$AB272,$C$49)</f>
        <v>29.161031507231026</v>
      </c>
      <c r="AH272" s="259">
        <f t="shared" si="53"/>
        <v>2449.5266466074063</v>
      </c>
      <c r="AI272" s="256">
        <f t="shared" si="54"/>
        <v>17.106101757838349</v>
      </c>
      <c r="AJ272" s="324">
        <f t="shared" si="55"/>
        <v>419.74289237067228</v>
      </c>
    </row>
    <row r="273" spans="6:36">
      <c r="F273" s="43">
        <v>0</v>
      </c>
      <c r="G273" s="43">
        <v>0</v>
      </c>
      <c r="H273" s="43">
        <v>3</v>
      </c>
      <c r="I273" s="296">
        <v>4</v>
      </c>
      <c r="J273" s="296">
        <v>5</v>
      </c>
      <c r="K273" s="43">
        <v>6</v>
      </c>
      <c r="L273" s="43">
        <v>7</v>
      </c>
      <c r="M273" s="43">
        <v>0</v>
      </c>
      <c r="N273" s="43">
        <v>0</v>
      </c>
      <c r="O273" s="296" t="s">
        <v>145</v>
      </c>
      <c r="P273" s="43">
        <v>0</v>
      </c>
      <c r="Q273" s="43">
        <v>0</v>
      </c>
      <c r="R273" s="254">
        <f t="shared" si="46"/>
        <v>475.3</v>
      </c>
      <c r="S273" s="302">
        <f t="shared" si="56"/>
        <v>0.80000000000001137</v>
      </c>
      <c r="T273" s="297" t="str">
        <f t="shared" si="47"/>
        <v>003456700A000</v>
      </c>
      <c r="U273" s="270">
        <f t="shared" si="48"/>
        <v>494.7</v>
      </c>
      <c r="V273" s="270"/>
      <c r="W273" s="270"/>
      <c r="X273" s="270"/>
      <c r="Y273" s="270"/>
      <c r="Z273" s="270"/>
      <c r="AA273" s="303">
        <f t="shared" si="49"/>
        <v>35.426469792849801</v>
      </c>
      <c r="AB273" s="33">
        <f t="shared" si="50"/>
        <v>31.418640668859883</v>
      </c>
      <c r="AC273" s="257">
        <f t="shared" si="51"/>
        <v>2639.1658161842302</v>
      </c>
      <c r="AD273" s="258">
        <f t="shared" si="52"/>
        <v>16.330878244120591</v>
      </c>
      <c r="AE273" s="324">
        <f t="shared" si="57"/>
        <v>468.83617628909985</v>
      </c>
      <c r="AF273" s="258"/>
      <c r="AG273" s="256">
        <f>[1]!srEnew($C$11,$AB273,$C$49)</f>
        <v>29.1174007915223</v>
      </c>
      <c r="AH273" s="259">
        <f t="shared" si="53"/>
        <v>2445.8616664878732</v>
      </c>
      <c r="AI273" s="256">
        <f t="shared" si="54"/>
        <v>17.121945862712941</v>
      </c>
      <c r="AJ273" s="324">
        <f t="shared" si="55"/>
        <v>418.83617628909985</v>
      </c>
    </row>
    <row r="274" spans="6:36">
      <c r="F274" s="43">
        <v>1</v>
      </c>
      <c r="G274" s="43">
        <v>0</v>
      </c>
      <c r="H274" s="43">
        <v>3</v>
      </c>
      <c r="I274" s="296">
        <v>4</v>
      </c>
      <c r="J274" s="296">
        <v>5</v>
      </c>
      <c r="K274" s="43">
        <v>6</v>
      </c>
      <c r="L274" s="43">
        <v>7</v>
      </c>
      <c r="M274" s="43">
        <v>0</v>
      </c>
      <c r="N274" s="43">
        <v>0</v>
      </c>
      <c r="O274" s="43">
        <v>0</v>
      </c>
      <c r="P274" s="43">
        <v>0</v>
      </c>
      <c r="Q274" s="43">
        <v>0</v>
      </c>
      <c r="R274" s="254">
        <f t="shared" si="46"/>
        <v>480.02</v>
      </c>
      <c r="S274" s="302">
        <f t="shared" si="56"/>
        <v>4.7199999999999704</v>
      </c>
      <c r="T274" s="297" t="str">
        <f t="shared" si="47"/>
        <v>1034567000000</v>
      </c>
      <c r="U274" s="270">
        <f t="shared" si="48"/>
        <v>489.98</v>
      </c>
      <c r="V274" s="270"/>
      <c r="W274" s="270"/>
      <c r="X274" s="270"/>
      <c r="Y274" s="270"/>
      <c r="Z274" s="270"/>
      <c r="AA274" s="303">
        <f t="shared" si="49"/>
        <v>35.198535036276397</v>
      </c>
      <c r="AB274" s="33">
        <f t="shared" si="50"/>
        <v>31.176525361334814</v>
      </c>
      <c r="AC274" s="257">
        <f t="shared" si="51"/>
        <v>2618.8281303521244</v>
      </c>
      <c r="AD274" s="258">
        <f t="shared" si="52"/>
        <v>16.412281377327716</v>
      </c>
      <c r="AE274" s="324">
        <f t="shared" si="57"/>
        <v>463.48655140782279</v>
      </c>
      <c r="AF274" s="258"/>
      <c r="AG274" s="256">
        <f>[1]!srEnew($C$11,$AB274,$C$49)</f>
        <v>28.859979568840838</v>
      </c>
      <c r="AH274" s="259">
        <f t="shared" si="53"/>
        <v>2424.2382837826303</v>
      </c>
      <c r="AI274" s="256">
        <f t="shared" si="54"/>
        <v>17.215426081473041</v>
      </c>
      <c r="AJ274" s="324">
        <f t="shared" si="55"/>
        <v>413.48655140782279</v>
      </c>
    </row>
    <row r="275" spans="6:36">
      <c r="F275" s="43">
        <v>0</v>
      </c>
      <c r="G275" s="43">
        <v>2</v>
      </c>
      <c r="H275" s="43">
        <v>3</v>
      </c>
      <c r="I275" s="43">
        <v>4</v>
      </c>
      <c r="J275" s="296">
        <v>5</v>
      </c>
      <c r="K275" s="43">
        <v>6</v>
      </c>
      <c r="L275" s="43">
        <v>7</v>
      </c>
      <c r="M275" s="43">
        <v>0</v>
      </c>
      <c r="N275" s="43">
        <v>0</v>
      </c>
      <c r="O275" s="43">
        <v>0</v>
      </c>
      <c r="P275" s="43">
        <v>0</v>
      </c>
      <c r="Q275" s="43">
        <v>0</v>
      </c>
      <c r="R275" s="254">
        <f t="shared" si="46"/>
        <v>482.62</v>
      </c>
      <c r="S275" s="302">
        <f t="shared" si="56"/>
        <v>2.6000000000000227</v>
      </c>
      <c r="T275" s="297" t="str">
        <f t="shared" si="47"/>
        <v>0234567000000</v>
      </c>
      <c r="U275" s="270">
        <f t="shared" si="48"/>
        <v>487.38</v>
      </c>
      <c r="V275" s="270"/>
      <c r="W275" s="270"/>
      <c r="X275" s="270"/>
      <c r="Y275" s="270"/>
      <c r="Z275" s="270"/>
      <c r="AA275" s="303">
        <f t="shared" si="49"/>
        <v>35.072977755113079</v>
      </c>
      <c r="AB275" s="33">
        <f t="shared" si="50"/>
        <v>31.043156759732021</v>
      </c>
      <c r="AC275" s="257">
        <f t="shared" si="51"/>
        <v>2607.6251678174899</v>
      </c>
      <c r="AD275" s="258">
        <f t="shared" si="52"/>
        <v>16.457122086297744</v>
      </c>
      <c r="AE275" s="324">
        <f t="shared" si="57"/>
        <v>460.53972414271249</v>
      </c>
      <c r="AF275" s="258"/>
      <c r="AG275" s="256">
        <f>[1]!srEnew($C$11,$AB275,$C$49)</f>
        <v>28.718179742787488</v>
      </c>
      <c r="AH275" s="259">
        <f t="shared" si="53"/>
        <v>2412.3270983941488</v>
      </c>
      <c r="AI275" s="256">
        <f t="shared" si="54"/>
        <v>17.266919422315468</v>
      </c>
      <c r="AJ275" s="324">
        <f t="shared" si="55"/>
        <v>410.53972414271249</v>
      </c>
    </row>
    <row r="276" spans="6:36">
      <c r="F276" s="43">
        <v>1</v>
      </c>
      <c r="G276" s="43">
        <v>0</v>
      </c>
      <c r="H276" s="43">
        <v>3</v>
      </c>
      <c r="I276" s="296">
        <v>4</v>
      </c>
      <c r="J276" s="296">
        <v>5</v>
      </c>
      <c r="K276" s="43">
        <v>6</v>
      </c>
      <c r="L276" s="43">
        <v>7</v>
      </c>
      <c r="M276" s="43">
        <v>0</v>
      </c>
      <c r="N276" s="43">
        <v>0</v>
      </c>
      <c r="O276" s="296" t="s">
        <v>145</v>
      </c>
      <c r="P276" s="43">
        <v>0</v>
      </c>
      <c r="Q276" s="43">
        <v>0</v>
      </c>
      <c r="R276" s="254">
        <f t="shared" si="46"/>
        <v>485.5</v>
      </c>
      <c r="S276" s="302">
        <f t="shared" si="56"/>
        <v>2.8799999999999955</v>
      </c>
      <c r="T276" s="297" t="str">
        <f t="shared" si="47"/>
        <v>103456700A000</v>
      </c>
      <c r="U276" s="270">
        <f t="shared" si="48"/>
        <v>484.5</v>
      </c>
      <c r="V276" s="270"/>
      <c r="W276" s="270"/>
      <c r="X276" s="270"/>
      <c r="Y276" s="270"/>
      <c r="Z276" s="270"/>
      <c r="AA276" s="303">
        <f t="shared" si="49"/>
        <v>34.933898920593712</v>
      </c>
      <c r="AB276" s="33">
        <f t="shared" si="50"/>
        <v>30.895425385648924</v>
      </c>
      <c r="AC276" s="257">
        <f t="shared" si="51"/>
        <v>2595.2157323945098</v>
      </c>
      <c r="AD276" s="258">
        <f t="shared" si="52"/>
        <v>16.506791794695314</v>
      </c>
      <c r="AE276" s="324">
        <f t="shared" si="57"/>
        <v>457.27554624905179</v>
      </c>
      <c r="AF276" s="258"/>
      <c r="AG276" s="256">
        <f>[1]!srEnew($C$11,$AB276,$C$49)</f>
        <v>28.561109166236083</v>
      </c>
      <c r="AH276" s="259">
        <f t="shared" si="53"/>
        <v>2399.1331699638308</v>
      </c>
      <c r="AI276" s="256">
        <f t="shared" si="54"/>
        <v>17.323958199864002</v>
      </c>
      <c r="AJ276" s="324">
        <f t="shared" si="55"/>
        <v>407.27554624905179</v>
      </c>
    </row>
    <row r="277" spans="6:36">
      <c r="F277" s="268">
        <v>0</v>
      </c>
      <c r="G277" s="268">
        <v>0</v>
      </c>
      <c r="H277" s="269">
        <v>0</v>
      </c>
      <c r="I277" s="296">
        <v>0</v>
      </c>
      <c r="J277" s="296">
        <v>0</v>
      </c>
      <c r="K277" s="296">
        <v>0</v>
      </c>
      <c r="L277" s="296">
        <v>0</v>
      </c>
      <c r="M277" s="320">
        <v>8</v>
      </c>
      <c r="N277" s="296">
        <v>0</v>
      </c>
      <c r="O277" s="296">
        <v>0</v>
      </c>
      <c r="P277" s="296">
        <v>0</v>
      </c>
      <c r="Q277" s="296">
        <v>0</v>
      </c>
      <c r="R277" s="254">
        <f t="shared" si="46"/>
        <v>485.95</v>
      </c>
      <c r="S277" s="302">
        <f t="shared" si="56"/>
        <v>0.44999999999998863</v>
      </c>
      <c r="T277" s="297" t="str">
        <f t="shared" si="47"/>
        <v>0000000800000</v>
      </c>
      <c r="U277" s="270">
        <f t="shared" si="48"/>
        <v>484.05</v>
      </c>
      <c r="V277" s="270"/>
      <c r="W277" s="270"/>
      <c r="X277" s="270"/>
      <c r="Y277" s="270"/>
      <c r="Z277" s="270"/>
      <c r="AA277" s="303">
        <f t="shared" si="49"/>
        <v>34.912167852700065</v>
      </c>
      <c r="AB277" s="33">
        <f t="shared" si="50"/>
        <v>30.872342358448449</v>
      </c>
      <c r="AC277" s="257">
        <f t="shared" si="51"/>
        <v>2593.2767581096696</v>
      </c>
      <c r="AD277" s="258">
        <f t="shared" si="52"/>
        <v>16.514552686632431</v>
      </c>
      <c r="AE277" s="324">
        <f t="shared" si="57"/>
        <v>456.76551845316749</v>
      </c>
      <c r="AF277" s="258"/>
      <c r="AG277" s="256">
        <f>[1]!srEnew($C$11,$AB277,$C$49)</f>
        <v>28.536566888649933</v>
      </c>
      <c r="AH277" s="259">
        <f t="shared" si="53"/>
        <v>2397.0716186465943</v>
      </c>
      <c r="AI277" s="256">
        <f t="shared" si="54"/>
        <v>17.332870508855958</v>
      </c>
      <c r="AJ277" s="324">
        <f t="shared" si="55"/>
        <v>406.76551845316743</v>
      </c>
    </row>
    <row r="278" spans="6:36">
      <c r="F278" s="43">
        <v>0</v>
      </c>
      <c r="G278" s="43">
        <v>2</v>
      </c>
      <c r="H278" s="43">
        <v>3</v>
      </c>
      <c r="I278" s="43">
        <v>4</v>
      </c>
      <c r="J278" s="296">
        <v>5</v>
      </c>
      <c r="K278" s="43">
        <v>6</v>
      </c>
      <c r="L278" s="43">
        <v>7</v>
      </c>
      <c r="M278" s="43">
        <v>0</v>
      </c>
      <c r="N278" s="43">
        <v>0</v>
      </c>
      <c r="O278" s="296" t="s">
        <v>145</v>
      </c>
      <c r="P278" s="43">
        <v>0</v>
      </c>
      <c r="Q278" s="43">
        <v>0</v>
      </c>
      <c r="R278" s="254">
        <f t="shared" si="46"/>
        <v>488.1</v>
      </c>
      <c r="S278" s="302">
        <f t="shared" si="56"/>
        <v>2.1500000000000341</v>
      </c>
      <c r="T278" s="297" t="str">
        <f t="shared" si="47"/>
        <v>023456700A000</v>
      </c>
      <c r="U278" s="270">
        <f t="shared" si="48"/>
        <v>481.9</v>
      </c>
      <c r="V278" s="270"/>
      <c r="W278" s="270"/>
      <c r="X278" s="270"/>
      <c r="Y278" s="270"/>
      <c r="Z278" s="270"/>
      <c r="AA278" s="303">
        <f t="shared" si="49"/>
        <v>34.808341639430395</v>
      </c>
      <c r="AB278" s="33">
        <f t="shared" si="50"/>
        <v>30.762056784046134</v>
      </c>
      <c r="AC278" s="257">
        <f t="shared" si="51"/>
        <v>2584.0127698598753</v>
      </c>
      <c r="AD278" s="258">
        <f t="shared" si="52"/>
        <v>16.551632503665338</v>
      </c>
      <c r="AE278" s="324">
        <f t="shared" si="57"/>
        <v>454.3287189839416</v>
      </c>
      <c r="AF278" s="258"/>
      <c r="AG278" s="256">
        <f>[1]!srEnew($C$11,$AB278,$C$49)</f>
        <v>28.419309340182739</v>
      </c>
      <c r="AH278" s="259">
        <f t="shared" si="53"/>
        <v>2387.2219845753502</v>
      </c>
      <c r="AI278" s="256">
        <f t="shared" si="54"/>
        <v>17.375451540706425</v>
      </c>
      <c r="AJ278" s="324">
        <f t="shared" si="55"/>
        <v>404.3287189839416</v>
      </c>
    </row>
    <row r="279" spans="6:36">
      <c r="F279" s="268">
        <v>0</v>
      </c>
      <c r="G279" s="268">
        <v>0</v>
      </c>
      <c r="H279" s="269">
        <v>0</v>
      </c>
      <c r="I279" s="296">
        <v>0</v>
      </c>
      <c r="J279" s="296">
        <v>0</v>
      </c>
      <c r="K279" s="296">
        <v>0</v>
      </c>
      <c r="L279" s="296">
        <v>0</v>
      </c>
      <c r="M279" s="320">
        <v>8</v>
      </c>
      <c r="N279" s="296">
        <v>0</v>
      </c>
      <c r="O279" s="296" t="s">
        <v>145</v>
      </c>
      <c r="P279" s="296">
        <v>0</v>
      </c>
      <c r="Q279" s="296">
        <v>0</v>
      </c>
      <c r="R279" s="254">
        <f t="shared" ref="R279:R342" si="58">[2]!e5aEDthkI(ThEDtbl,F279:Q279)</f>
        <v>491.43</v>
      </c>
      <c r="S279" s="302">
        <f t="shared" si="56"/>
        <v>3.3299999999999841</v>
      </c>
      <c r="T279" s="297" t="str">
        <f t="shared" ref="T279:T342" si="59">[2]!e5aEDflgI2S(F279:Q279)</f>
        <v>000000080A000</v>
      </c>
      <c r="U279" s="270">
        <f t="shared" ref="U279:U342" si="60">$C$43-$R279</f>
        <v>478.57</v>
      </c>
      <c r="V279" s="270"/>
      <c r="W279" s="270"/>
      <c r="X279" s="270"/>
      <c r="Y279" s="270"/>
      <c r="Z279" s="270"/>
      <c r="AA279" s="303">
        <f t="shared" ref="AA279:AA342" si="61">[1]!srRng2E($C$12,U279)</f>
        <v>34.647531737017381</v>
      </c>
      <c r="AB279" s="33">
        <f t="shared" ref="AB279:AB342" si="62">[1]!srEnewGas($C$13,AA279,$C$35,$C$39*100,$C$38)</f>
        <v>30.591242382762559</v>
      </c>
      <c r="AC279" s="257">
        <f t="shared" ref="AC279:AC342" si="63">AB279*$C$7</f>
        <v>2569.664360152055</v>
      </c>
      <c r="AD279" s="258">
        <f t="shared" ref="AD279:AD342" si="64">[1]!srE2LETt($C$11,AB279,0)</f>
        <v>16.609063104000029</v>
      </c>
      <c r="AE279" s="324">
        <f t="shared" si="57"/>
        <v>450.55451329439654</v>
      </c>
      <c r="AF279" s="258"/>
      <c r="AG279" s="256">
        <f>[1]!srEnew($C$11,$AB279,$C$49)</f>
        <v>28.237696486045181</v>
      </c>
      <c r="AH279" s="259">
        <f t="shared" ref="AH279:AH342" si="65">AG279*$C$7</f>
        <v>2371.9665048277952</v>
      </c>
      <c r="AI279" s="256">
        <f t="shared" ref="AI279:AI342" si="66">[1]!srE2LETt($C$11,AG279,0)</f>
        <v>17.441402627246919</v>
      </c>
      <c r="AJ279" s="324">
        <f t="shared" si="55"/>
        <v>400.55451329439654</v>
      </c>
    </row>
    <row r="280" spans="6:36">
      <c r="F280" s="43">
        <v>1</v>
      </c>
      <c r="G280" s="43">
        <v>2</v>
      </c>
      <c r="H280" s="43">
        <v>3</v>
      </c>
      <c r="I280" s="296">
        <v>4</v>
      </c>
      <c r="J280" s="296">
        <v>5</v>
      </c>
      <c r="K280" s="43">
        <v>6</v>
      </c>
      <c r="L280" s="43">
        <v>7</v>
      </c>
      <c r="M280" s="43">
        <v>0</v>
      </c>
      <c r="N280" s="43">
        <v>0</v>
      </c>
      <c r="O280" s="43">
        <v>0</v>
      </c>
      <c r="P280" s="43">
        <v>0</v>
      </c>
      <c r="Q280" s="43">
        <v>0</v>
      </c>
      <c r="R280" s="254">
        <f t="shared" si="58"/>
        <v>492.82</v>
      </c>
      <c r="S280" s="302">
        <f t="shared" si="56"/>
        <v>1.3899999999999864</v>
      </c>
      <c r="T280" s="297" t="str">
        <f t="shared" si="59"/>
        <v>1234567000000</v>
      </c>
      <c r="U280" s="270">
        <f t="shared" si="60"/>
        <v>477.18</v>
      </c>
      <c r="V280" s="270"/>
      <c r="W280" s="270"/>
      <c r="X280" s="270"/>
      <c r="Y280" s="270"/>
      <c r="Z280" s="270"/>
      <c r="AA280" s="303">
        <f t="shared" si="61"/>
        <v>34.580406882856991</v>
      </c>
      <c r="AB280" s="33">
        <f t="shared" si="62"/>
        <v>30.519941476521065</v>
      </c>
      <c r="AC280" s="257">
        <f t="shared" si="63"/>
        <v>2563.6750840277696</v>
      </c>
      <c r="AD280" s="258">
        <f t="shared" si="64"/>
        <v>16.633035636872467</v>
      </c>
      <c r="AE280" s="324">
        <f t="shared" si="57"/>
        <v>448.97909410266448</v>
      </c>
      <c r="AF280" s="258"/>
      <c r="AG280" s="256">
        <f>[1]!srEnew($C$11,$AB280,$C$49)</f>
        <v>28.161888117501274</v>
      </c>
      <c r="AH280" s="259">
        <f t="shared" si="65"/>
        <v>2365.5986018701069</v>
      </c>
      <c r="AI280" s="256">
        <f t="shared" si="66"/>
        <v>17.468931759466525</v>
      </c>
      <c r="AJ280" s="324">
        <f t="shared" ref="AJ280:AJ343" si="67">[1]!srE2Rng($C$11,AG280)</f>
        <v>398.97909410266448</v>
      </c>
    </row>
    <row r="281" spans="6:36">
      <c r="F281" s="305">
        <v>1</v>
      </c>
      <c r="G281" s="43">
        <v>0</v>
      </c>
      <c r="H281" s="43">
        <v>0</v>
      </c>
      <c r="I281" s="43">
        <v>0</v>
      </c>
      <c r="J281" s="43">
        <v>0</v>
      </c>
      <c r="K281" s="43">
        <v>0</v>
      </c>
      <c r="L281" s="43">
        <v>0</v>
      </c>
      <c r="M281" s="43">
        <v>8</v>
      </c>
      <c r="N281" s="43">
        <v>0</v>
      </c>
      <c r="O281" s="43">
        <v>0</v>
      </c>
      <c r="P281" s="43">
        <v>0</v>
      </c>
      <c r="Q281" s="43">
        <v>0</v>
      </c>
      <c r="R281" s="254">
        <f t="shared" si="58"/>
        <v>496.15</v>
      </c>
      <c r="S281" s="302">
        <f t="shared" si="56"/>
        <v>3.3299999999999841</v>
      </c>
      <c r="T281" s="297" t="str">
        <f t="shared" si="59"/>
        <v>1000000800000</v>
      </c>
      <c r="U281" s="270">
        <f t="shared" si="60"/>
        <v>473.85</v>
      </c>
      <c r="V281" s="270"/>
      <c r="W281" s="270"/>
      <c r="X281" s="270"/>
      <c r="Y281" s="270"/>
      <c r="Z281" s="270"/>
      <c r="AA281" s="303">
        <f t="shared" si="61"/>
        <v>34.41959698044397</v>
      </c>
      <c r="AB281" s="33">
        <f t="shared" si="62"/>
        <v>30.349127075237487</v>
      </c>
      <c r="AC281" s="257">
        <f t="shared" si="63"/>
        <v>2549.3266743199488</v>
      </c>
      <c r="AD281" s="258">
        <f t="shared" si="64"/>
        <v>16.690466237207154</v>
      </c>
      <c r="AE281" s="324">
        <f t="shared" si="57"/>
        <v>445.20488841311936</v>
      </c>
      <c r="AF281" s="258"/>
      <c r="AG281" s="256">
        <f>[1]!srEnew($C$11,$AB281,$C$49)</f>
        <v>27.980275263363712</v>
      </c>
      <c r="AH281" s="259">
        <f t="shared" si="65"/>
        <v>2350.3431221225519</v>
      </c>
      <c r="AI281" s="256">
        <f t="shared" si="66"/>
        <v>17.534882846007019</v>
      </c>
      <c r="AJ281" s="324">
        <f t="shared" si="67"/>
        <v>395.20488841311931</v>
      </c>
    </row>
    <row r="282" spans="6:36">
      <c r="F282" s="43">
        <v>1</v>
      </c>
      <c r="G282" s="43">
        <v>2</v>
      </c>
      <c r="H282" s="43">
        <v>3</v>
      </c>
      <c r="I282" s="296">
        <v>4</v>
      </c>
      <c r="J282" s="296">
        <v>5</v>
      </c>
      <c r="K282" s="43">
        <v>6</v>
      </c>
      <c r="L282" s="43">
        <v>7</v>
      </c>
      <c r="M282" s="43">
        <v>0</v>
      </c>
      <c r="N282" s="43">
        <v>0</v>
      </c>
      <c r="O282" s="296" t="s">
        <v>145</v>
      </c>
      <c r="P282" s="43">
        <v>0</v>
      </c>
      <c r="Q282" s="43">
        <v>0</v>
      </c>
      <c r="R282" s="254">
        <f t="shared" si="58"/>
        <v>498.3</v>
      </c>
      <c r="S282" s="302">
        <f t="shared" ref="S282:S345" si="68">R282-R281</f>
        <v>2.1500000000000341</v>
      </c>
      <c r="T282" s="297" t="str">
        <f t="shared" si="59"/>
        <v>123456700A000</v>
      </c>
      <c r="U282" s="270">
        <f t="shared" si="60"/>
        <v>471.7</v>
      </c>
      <c r="V282" s="270"/>
      <c r="W282" s="270"/>
      <c r="X282" s="270"/>
      <c r="Y282" s="270"/>
      <c r="Z282" s="270"/>
      <c r="AA282" s="303">
        <f t="shared" si="61"/>
        <v>34.315770767174307</v>
      </c>
      <c r="AB282" s="33">
        <f t="shared" si="62"/>
        <v>30.238841500835175</v>
      </c>
      <c r="AC282" s="257">
        <f t="shared" si="63"/>
        <v>2540.0626860701545</v>
      </c>
      <c r="AD282" s="258">
        <f t="shared" si="64"/>
        <v>16.727546054240065</v>
      </c>
      <c r="AE282" s="324">
        <f t="shared" si="57"/>
        <v>442.76808894389347</v>
      </c>
      <c r="AF282" s="258"/>
      <c r="AG282" s="256">
        <f>[1]!srEnew($C$11,$AB282,$C$49)</f>
        <v>27.863017714896518</v>
      </c>
      <c r="AH282" s="259">
        <f t="shared" si="65"/>
        <v>2340.4934880513074</v>
      </c>
      <c r="AI282" s="256">
        <f t="shared" si="66"/>
        <v>17.577463877857486</v>
      </c>
      <c r="AJ282" s="324">
        <f t="shared" si="67"/>
        <v>392.76808894389347</v>
      </c>
    </row>
    <row r="283" spans="6:36">
      <c r="F283" s="43">
        <v>0</v>
      </c>
      <c r="G283" s="305">
        <v>2</v>
      </c>
      <c r="H283" s="43">
        <v>0</v>
      </c>
      <c r="I283" s="43">
        <v>0</v>
      </c>
      <c r="J283" s="43">
        <v>0</v>
      </c>
      <c r="K283" s="43">
        <v>0</v>
      </c>
      <c r="L283" s="43">
        <v>0</v>
      </c>
      <c r="M283" s="43">
        <v>8</v>
      </c>
      <c r="N283" s="43">
        <v>0</v>
      </c>
      <c r="O283" s="43">
        <v>0</v>
      </c>
      <c r="P283" s="43">
        <v>0</v>
      </c>
      <c r="Q283" s="43">
        <v>0</v>
      </c>
      <c r="R283" s="254">
        <f t="shared" si="58"/>
        <v>498.75</v>
      </c>
      <c r="S283" s="302">
        <f t="shared" si="68"/>
        <v>0.44999999999998863</v>
      </c>
      <c r="T283" s="297" t="str">
        <f t="shared" si="59"/>
        <v>0200000800000</v>
      </c>
      <c r="U283" s="270">
        <f t="shared" si="60"/>
        <v>471.25</v>
      </c>
      <c r="V283" s="270"/>
      <c r="W283" s="270"/>
      <c r="X283" s="270"/>
      <c r="Y283" s="270"/>
      <c r="Z283" s="270"/>
      <c r="AA283" s="303">
        <f t="shared" si="61"/>
        <v>34.294039699280653</v>
      </c>
      <c r="AB283" s="33">
        <f t="shared" si="62"/>
        <v>30.215758473634693</v>
      </c>
      <c r="AC283" s="257">
        <f t="shared" si="63"/>
        <v>2538.1237117853143</v>
      </c>
      <c r="AD283" s="258">
        <f t="shared" si="64"/>
        <v>16.735306946177182</v>
      </c>
      <c r="AE283" s="324">
        <f t="shared" si="57"/>
        <v>442.25806114800906</v>
      </c>
      <c r="AF283" s="258"/>
      <c r="AG283" s="256">
        <f>[1]!srEnew($C$11,$AB283,$C$49)</f>
        <v>27.838475437310365</v>
      </c>
      <c r="AH283" s="259">
        <f t="shared" si="65"/>
        <v>2338.4319367340704</v>
      </c>
      <c r="AI283" s="256">
        <f t="shared" si="66"/>
        <v>17.586376186849446</v>
      </c>
      <c r="AJ283" s="324">
        <f t="shared" si="67"/>
        <v>392.25806114800906</v>
      </c>
    </row>
    <row r="284" spans="6:36">
      <c r="F284" s="305">
        <v>1</v>
      </c>
      <c r="G284" s="43">
        <v>0</v>
      </c>
      <c r="H284" s="43">
        <v>0</v>
      </c>
      <c r="I284" s="43">
        <v>0</v>
      </c>
      <c r="J284" s="43">
        <v>0</v>
      </c>
      <c r="K284" s="43">
        <v>0</v>
      </c>
      <c r="L284" s="43">
        <v>0</v>
      </c>
      <c r="M284" s="43">
        <v>8</v>
      </c>
      <c r="N284" s="43">
        <v>0</v>
      </c>
      <c r="O284" s="296" t="s">
        <v>145</v>
      </c>
      <c r="P284" s="43">
        <v>0</v>
      </c>
      <c r="Q284" s="43">
        <v>0</v>
      </c>
      <c r="R284" s="254">
        <f t="shared" si="58"/>
        <v>501.63</v>
      </c>
      <c r="S284" s="302">
        <f t="shared" si="68"/>
        <v>2.8799999999999955</v>
      </c>
      <c r="T284" s="297" t="str">
        <f t="shared" si="59"/>
        <v>100000080A000</v>
      </c>
      <c r="U284" s="270">
        <f t="shared" si="60"/>
        <v>468.37</v>
      </c>
      <c r="V284" s="270"/>
      <c r="W284" s="270"/>
      <c r="X284" s="270"/>
      <c r="Y284" s="270"/>
      <c r="Z284" s="270"/>
      <c r="AA284" s="303">
        <f t="shared" si="61"/>
        <v>34.154960864761286</v>
      </c>
      <c r="AB284" s="33">
        <f t="shared" si="62"/>
        <v>30.068027099551596</v>
      </c>
      <c r="AC284" s="257">
        <f t="shared" si="63"/>
        <v>2525.7142763623342</v>
      </c>
      <c r="AD284" s="258">
        <f t="shared" si="64"/>
        <v>16.784976654574752</v>
      </c>
      <c r="AE284" s="324">
        <f t="shared" si="57"/>
        <v>438.99388325434836</v>
      </c>
      <c r="AF284" s="258"/>
      <c r="AG284" s="256">
        <f>[1]!srEnew($C$11,$AB284,$C$49)</f>
        <v>27.681404860758956</v>
      </c>
      <c r="AH284" s="259">
        <f t="shared" si="65"/>
        <v>2325.2380083037524</v>
      </c>
      <c r="AI284" s="256">
        <f t="shared" si="66"/>
        <v>17.64341496439798</v>
      </c>
      <c r="AJ284" s="324">
        <f t="shared" si="67"/>
        <v>388.99388325434836</v>
      </c>
    </row>
    <row r="285" spans="6:36">
      <c r="F285" s="43">
        <v>0</v>
      </c>
      <c r="G285" s="305">
        <v>2</v>
      </c>
      <c r="H285" s="43">
        <v>0</v>
      </c>
      <c r="I285" s="43">
        <v>0</v>
      </c>
      <c r="J285" s="43">
        <v>0</v>
      </c>
      <c r="K285" s="43">
        <v>0</v>
      </c>
      <c r="L285" s="43">
        <v>0</v>
      </c>
      <c r="M285" s="43">
        <v>8</v>
      </c>
      <c r="N285" s="43">
        <v>0</v>
      </c>
      <c r="O285" s="296" t="s">
        <v>145</v>
      </c>
      <c r="P285" s="43">
        <v>0</v>
      </c>
      <c r="Q285" s="43">
        <v>0</v>
      </c>
      <c r="R285" s="254">
        <f t="shared" si="58"/>
        <v>504.23</v>
      </c>
      <c r="S285" s="302">
        <f t="shared" si="68"/>
        <v>2.6000000000000227</v>
      </c>
      <c r="T285" s="297" t="str">
        <f t="shared" si="59"/>
        <v>020000080A000</v>
      </c>
      <c r="U285" s="270">
        <f t="shared" si="60"/>
        <v>465.77</v>
      </c>
      <c r="V285" s="270"/>
      <c r="W285" s="270"/>
      <c r="X285" s="270"/>
      <c r="Y285" s="270"/>
      <c r="Z285" s="270"/>
      <c r="AA285" s="303">
        <f t="shared" si="61"/>
        <v>34.029403583597968</v>
      </c>
      <c r="AB285" s="33">
        <f t="shared" si="62"/>
        <v>29.934658497948803</v>
      </c>
      <c r="AC285" s="257">
        <f t="shared" si="63"/>
        <v>2514.5113138276993</v>
      </c>
      <c r="AD285" s="258">
        <f t="shared" si="64"/>
        <v>16.82981736354478</v>
      </c>
      <c r="AE285" s="324">
        <f t="shared" si="57"/>
        <v>436.04705598923806</v>
      </c>
      <c r="AF285" s="258"/>
      <c r="AG285" s="256">
        <f>[1]!srEnew($C$11,$AB285,$C$49)</f>
        <v>27.539605034705609</v>
      </c>
      <c r="AH285" s="259">
        <f t="shared" si="65"/>
        <v>2313.3268229152714</v>
      </c>
      <c r="AI285" s="256">
        <f t="shared" si="66"/>
        <v>17.694908305240407</v>
      </c>
      <c r="AJ285" s="324">
        <f t="shared" si="67"/>
        <v>386.04705598923812</v>
      </c>
    </row>
    <row r="286" spans="6:36">
      <c r="F286" s="43">
        <v>1</v>
      </c>
      <c r="G286" s="43">
        <v>2</v>
      </c>
      <c r="H286" s="43">
        <v>0</v>
      </c>
      <c r="I286" s="43">
        <v>0</v>
      </c>
      <c r="J286" s="43">
        <v>0</v>
      </c>
      <c r="K286" s="43">
        <v>0</v>
      </c>
      <c r="L286" s="43">
        <v>0</v>
      </c>
      <c r="M286" s="43">
        <v>8</v>
      </c>
      <c r="N286" s="43">
        <v>0</v>
      </c>
      <c r="O286" s="43">
        <v>0</v>
      </c>
      <c r="P286" s="43">
        <v>0</v>
      </c>
      <c r="Q286" s="43">
        <v>0</v>
      </c>
      <c r="R286" s="254">
        <f t="shared" si="58"/>
        <v>508.95</v>
      </c>
      <c r="S286" s="302">
        <f t="shared" si="68"/>
        <v>4.7199999999999704</v>
      </c>
      <c r="T286" s="297" t="str">
        <f t="shared" si="59"/>
        <v>1200000800000</v>
      </c>
      <c r="U286" s="270">
        <f t="shared" si="60"/>
        <v>461.05</v>
      </c>
      <c r="V286" s="270"/>
      <c r="W286" s="270"/>
      <c r="X286" s="270"/>
      <c r="Y286" s="270"/>
      <c r="Z286" s="270"/>
      <c r="AA286" s="303">
        <f t="shared" si="61"/>
        <v>33.801468827024564</v>
      </c>
      <c r="AB286" s="33">
        <f t="shared" si="62"/>
        <v>29.68860388267106</v>
      </c>
      <c r="AC286" s="257">
        <f t="shared" si="63"/>
        <v>2493.842726144369</v>
      </c>
      <c r="AD286" s="258">
        <f t="shared" si="64"/>
        <v>16.914518559863467</v>
      </c>
      <c r="AE286" s="324">
        <f t="shared" ref="AE286:AE349" si="69">[1]!srE2Rng($C$11,AB286)</f>
        <v>430.70669044811689</v>
      </c>
      <c r="AF286" s="258"/>
      <c r="AG286" s="256">
        <f>[1]!srEnew($C$11,$AB286,$C$49)</f>
        <v>27.282629366753131</v>
      </c>
      <c r="AH286" s="259">
        <f t="shared" si="65"/>
        <v>2291.740866807263</v>
      </c>
      <c r="AI286" s="256">
        <f t="shared" si="66"/>
        <v>17.788226724778585</v>
      </c>
      <c r="AJ286" s="324">
        <f t="shared" si="67"/>
        <v>380.70669044811689</v>
      </c>
    </row>
    <row r="287" spans="6:36">
      <c r="F287" s="43">
        <v>0</v>
      </c>
      <c r="G287" s="43">
        <v>0</v>
      </c>
      <c r="H287" s="305">
        <v>3</v>
      </c>
      <c r="I287" s="43">
        <v>0</v>
      </c>
      <c r="J287" s="43">
        <v>0</v>
      </c>
      <c r="K287" s="43">
        <v>0</v>
      </c>
      <c r="L287" s="43">
        <v>0</v>
      </c>
      <c r="M287" s="43">
        <v>8</v>
      </c>
      <c r="N287" s="43">
        <v>0</v>
      </c>
      <c r="O287" s="43">
        <v>0</v>
      </c>
      <c r="P287" s="43">
        <v>0</v>
      </c>
      <c r="Q287" s="43">
        <v>0</v>
      </c>
      <c r="R287" s="254">
        <f t="shared" si="58"/>
        <v>509.75</v>
      </c>
      <c r="S287" s="302">
        <f t="shared" si="68"/>
        <v>0.80000000000001137</v>
      </c>
      <c r="T287" s="297" t="str">
        <f t="shared" si="59"/>
        <v>0030000800000</v>
      </c>
      <c r="U287" s="270">
        <f t="shared" si="60"/>
        <v>460.25</v>
      </c>
      <c r="V287" s="270"/>
      <c r="W287" s="270"/>
      <c r="X287" s="270"/>
      <c r="Y287" s="270"/>
      <c r="Z287" s="270"/>
      <c r="AA287" s="303">
        <f t="shared" si="61"/>
        <v>33.76283581743585</v>
      </c>
      <c r="AB287" s="33">
        <f t="shared" si="62"/>
        <v>29.645236771189261</v>
      </c>
      <c r="AC287" s="257">
        <f t="shared" si="63"/>
        <v>2490.1998887798977</v>
      </c>
      <c r="AD287" s="258">
        <f t="shared" si="64"/>
        <v>16.930266939216512</v>
      </c>
      <c r="AE287" s="324">
        <f t="shared" si="69"/>
        <v>429.80545248414671</v>
      </c>
      <c r="AF287" s="258"/>
      <c r="AG287" s="256">
        <f>[1]!srEnew($C$11,$AB287,$C$49)</f>
        <v>27.239262255271331</v>
      </c>
      <c r="AH287" s="259">
        <f t="shared" si="65"/>
        <v>2288.0980294427918</v>
      </c>
      <c r="AI287" s="256">
        <f t="shared" si="66"/>
        <v>17.803975104131631</v>
      </c>
      <c r="AJ287" s="324">
        <f t="shared" si="67"/>
        <v>379.80545248414671</v>
      </c>
    </row>
    <row r="288" spans="6:36">
      <c r="F288" s="43">
        <v>1</v>
      </c>
      <c r="G288" s="43">
        <v>2</v>
      </c>
      <c r="H288" s="43">
        <v>0</v>
      </c>
      <c r="I288" s="43">
        <v>0</v>
      </c>
      <c r="J288" s="43">
        <v>0</v>
      </c>
      <c r="K288" s="43">
        <v>0</v>
      </c>
      <c r="L288" s="43">
        <v>0</v>
      </c>
      <c r="M288" s="43">
        <v>8</v>
      </c>
      <c r="N288" s="43">
        <v>0</v>
      </c>
      <c r="O288" s="296" t="s">
        <v>145</v>
      </c>
      <c r="P288" s="43">
        <v>0</v>
      </c>
      <c r="Q288" s="43">
        <v>0</v>
      </c>
      <c r="R288" s="254">
        <f t="shared" si="58"/>
        <v>514.42999999999995</v>
      </c>
      <c r="S288" s="302">
        <f t="shared" si="68"/>
        <v>4.67999999999995</v>
      </c>
      <c r="T288" s="297" t="str">
        <f t="shared" si="59"/>
        <v>120000080A000</v>
      </c>
      <c r="U288" s="270">
        <f t="shared" si="60"/>
        <v>455.57000000000005</v>
      </c>
      <c r="V288" s="270"/>
      <c r="W288" s="270"/>
      <c r="X288" s="270"/>
      <c r="Y288" s="270"/>
      <c r="Z288" s="270"/>
      <c r="AA288" s="303">
        <f t="shared" si="61"/>
        <v>33.536832711341887</v>
      </c>
      <c r="AB288" s="33">
        <f t="shared" si="62"/>
        <v>29.391539169020742</v>
      </c>
      <c r="AC288" s="257">
        <f t="shared" si="63"/>
        <v>2468.8892901977424</v>
      </c>
      <c r="AD288" s="258">
        <f t="shared" si="64"/>
        <v>17.022394958431818</v>
      </c>
      <c r="AE288" s="324">
        <f t="shared" si="69"/>
        <v>424.53321039492147</v>
      </c>
      <c r="AF288" s="258"/>
      <c r="AG288" s="256">
        <f>[1]!srEnew($C$11,$AB288,$C$49)</f>
        <v>26.985564653102813</v>
      </c>
      <c r="AH288" s="259">
        <f t="shared" si="65"/>
        <v>2266.7874308606361</v>
      </c>
      <c r="AI288" s="256">
        <f t="shared" si="66"/>
        <v>17.896103123346936</v>
      </c>
      <c r="AJ288" s="324">
        <f t="shared" si="67"/>
        <v>374.53321039492141</v>
      </c>
    </row>
    <row r="289" spans="6:36">
      <c r="F289" s="43">
        <v>0</v>
      </c>
      <c r="G289" s="43">
        <v>0</v>
      </c>
      <c r="H289" s="305">
        <v>3</v>
      </c>
      <c r="I289" s="43">
        <v>0</v>
      </c>
      <c r="J289" s="43">
        <v>0</v>
      </c>
      <c r="K289" s="43">
        <v>0</v>
      </c>
      <c r="L289" s="43">
        <v>0</v>
      </c>
      <c r="M289" s="43">
        <v>8</v>
      </c>
      <c r="N289" s="43">
        <v>0</v>
      </c>
      <c r="O289" s="296" t="s">
        <v>314</v>
      </c>
      <c r="P289" s="43">
        <v>0</v>
      </c>
      <c r="Q289" s="43">
        <v>0</v>
      </c>
      <c r="R289" s="254">
        <f t="shared" si="58"/>
        <v>515.23</v>
      </c>
      <c r="S289" s="302">
        <f t="shared" si="68"/>
        <v>0.80000000000006821</v>
      </c>
      <c r="T289" s="297" t="str">
        <f t="shared" si="59"/>
        <v>003000080A000</v>
      </c>
      <c r="U289" s="270">
        <f t="shared" si="60"/>
        <v>454.77</v>
      </c>
      <c r="V289" s="270"/>
      <c r="W289" s="270"/>
      <c r="X289" s="270"/>
      <c r="Y289" s="270"/>
      <c r="Z289" s="270"/>
      <c r="AA289" s="303">
        <f t="shared" si="61"/>
        <v>33.498199701753165</v>
      </c>
      <c r="AB289" s="33">
        <f t="shared" si="62"/>
        <v>29.348172057538932</v>
      </c>
      <c r="AC289" s="257">
        <f t="shared" si="63"/>
        <v>2465.2464528332703</v>
      </c>
      <c r="AD289" s="258">
        <f t="shared" si="64"/>
        <v>17.038143337784867</v>
      </c>
      <c r="AE289" s="324">
        <f t="shared" si="69"/>
        <v>423.63197243095107</v>
      </c>
      <c r="AF289" s="258"/>
      <c r="AG289" s="256">
        <f>[1]!srEnew($C$11,$AB289,$C$49)</f>
        <v>26.942197541621002</v>
      </c>
      <c r="AH289" s="259">
        <f t="shared" si="65"/>
        <v>2263.1445934961644</v>
      </c>
      <c r="AI289" s="256">
        <f t="shared" si="66"/>
        <v>17.911851502699985</v>
      </c>
      <c r="AJ289" s="324">
        <f t="shared" si="67"/>
        <v>373.63197243095107</v>
      </c>
    </row>
    <row r="290" spans="6:36">
      <c r="F290" s="43">
        <v>1</v>
      </c>
      <c r="G290" s="43">
        <v>0</v>
      </c>
      <c r="H290" s="43">
        <v>3</v>
      </c>
      <c r="I290" s="43">
        <v>0</v>
      </c>
      <c r="J290" s="43">
        <v>0</v>
      </c>
      <c r="K290" s="43">
        <v>0</v>
      </c>
      <c r="L290" s="43">
        <v>0</v>
      </c>
      <c r="M290" s="43">
        <v>8</v>
      </c>
      <c r="N290" s="43">
        <v>0</v>
      </c>
      <c r="O290" s="43">
        <v>0</v>
      </c>
      <c r="P290" s="43">
        <v>0</v>
      </c>
      <c r="Q290" s="43">
        <v>0</v>
      </c>
      <c r="R290" s="254">
        <f t="shared" si="58"/>
        <v>519.95000000000005</v>
      </c>
      <c r="S290" s="302">
        <f t="shared" si="68"/>
        <v>4.7200000000000273</v>
      </c>
      <c r="T290" s="297" t="str">
        <f t="shared" si="59"/>
        <v>1030000800000</v>
      </c>
      <c r="U290" s="270">
        <f t="shared" si="60"/>
        <v>450.04999999999995</v>
      </c>
      <c r="V290" s="270"/>
      <c r="W290" s="270"/>
      <c r="X290" s="270"/>
      <c r="Y290" s="270"/>
      <c r="Z290" s="270"/>
      <c r="AA290" s="303">
        <f t="shared" si="61"/>
        <v>33.270264945179761</v>
      </c>
      <c r="AB290" s="33">
        <f t="shared" si="62"/>
        <v>29.092306099796318</v>
      </c>
      <c r="AC290" s="257">
        <f t="shared" si="63"/>
        <v>2443.7537123828906</v>
      </c>
      <c r="AD290" s="258">
        <f t="shared" si="64"/>
        <v>17.131058775967826</v>
      </c>
      <c r="AE290" s="324">
        <f t="shared" si="69"/>
        <v>418.31466844352718</v>
      </c>
      <c r="AF290" s="258"/>
      <c r="AG290" s="256">
        <f>[1]!srEnew($C$11,$AB290,$C$49)</f>
        <v>26.67936791705425</v>
      </c>
      <c r="AH290" s="259">
        <f t="shared" si="65"/>
        <v>2241.0669050325569</v>
      </c>
      <c r="AI290" s="256">
        <f t="shared" si="66"/>
        <v>18.017664627773883</v>
      </c>
      <c r="AJ290" s="324">
        <f t="shared" si="67"/>
        <v>368.31466844352718</v>
      </c>
    </row>
    <row r="291" spans="6:36">
      <c r="F291" s="43">
        <v>0</v>
      </c>
      <c r="G291" s="43">
        <v>2</v>
      </c>
      <c r="H291" s="43">
        <v>3</v>
      </c>
      <c r="I291" s="43">
        <v>0</v>
      </c>
      <c r="J291" s="43">
        <v>0</v>
      </c>
      <c r="K291" s="43">
        <v>0</v>
      </c>
      <c r="L291" s="43">
        <v>0</v>
      </c>
      <c r="M291" s="43">
        <v>8</v>
      </c>
      <c r="N291" s="43">
        <v>0</v>
      </c>
      <c r="O291" s="43">
        <v>0</v>
      </c>
      <c r="P291" s="43">
        <v>0</v>
      </c>
      <c r="Q291" s="43">
        <v>0</v>
      </c>
      <c r="R291" s="254">
        <f t="shared" si="58"/>
        <v>522.54999999999995</v>
      </c>
      <c r="S291" s="302">
        <f t="shared" si="68"/>
        <v>2.5999999999999091</v>
      </c>
      <c r="T291" s="297" t="str">
        <f t="shared" si="59"/>
        <v>0230000800000</v>
      </c>
      <c r="U291" s="270">
        <f t="shared" si="60"/>
        <v>447.45000000000005</v>
      </c>
      <c r="V291" s="270"/>
      <c r="W291" s="270"/>
      <c r="X291" s="270"/>
      <c r="Y291" s="270"/>
      <c r="Z291" s="270"/>
      <c r="AA291" s="303">
        <f t="shared" si="61"/>
        <v>33.144707664016451</v>
      </c>
      <c r="AB291" s="33">
        <f t="shared" si="62"/>
        <v>28.951362987480472</v>
      </c>
      <c r="AC291" s="257">
        <f t="shared" si="63"/>
        <v>2431.9144909483598</v>
      </c>
      <c r="AD291" s="258">
        <f t="shared" si="64"/>
        <v>17.182241008865219</v>
      </c>
      <c r="AE291" s="324">
        <f t="shared" si="69"/>
        <v>415.3856450606242</v>
      </c>
      <c r="AF291" s="258"/>
      <c r="AG291" s="256">
        <f>[1]!srEnew($C$11,$AB291,$C$49)</f>
        <v>26.528549033027691</v>
      </c>
      <c r="AH291" s="259">
        <f t="shared" si="65"/>
        <v>2228.3981187743261</v>
      </c>
      <c r="AI291" s="256">
        <f t="shared" si="66"/>
        <v>18.087138173933074</v>
      </c>
      <c r="AJ291" s="324">
        <f t="shared" si="67"/>
        <v>365.3856450606242</v>
      </c>
    </row>
    <row r="292" spans="6:36">
      <c r="F292" s="43">
        <v>1</v>
      </c>
      <c r="G292" s="43">
        <v>0</v>
      </c>
      <c r="H292" s="43">
        <v>3</v>
      </c>
      <c r="I292" s="43">
        <v>0</v>
      </c>
      <c r="J292" s="43">
        <v>0</v>
      </c>
      <c r="K292" s="43">
        <v>0</v>
      </c>
      <c r="L292" s="43">
        <v>0</v>
      </c>
      <c r="M292" s="43">
        <v>8</v>
      </c>
      <c r="N292" s="43">
        <v>0</v>
      </c>
      <c r="O292" s="296" t="s">
        <v>315</v>
      </c>
      <c r="P292" s="43">
        <v>0</v>
      </c>
      <c r="Q292" s="43">
        <v>0</v>
      </c>
      <c r="R292" s="254">
        <f t="shared" si="58"/>
        <v>525.43000000000006</v>
      </c>
      <c r="S292" s="302">
        <f t="shared" si="68"/>
        <v>2.8800000000001091</v>
      </c>
      <c r="T292" s="297" t="str">
        <f t="shared" si="59"/>
        <v>103000080A000</v>
      </c>
      <c r="U292" s="270">
        <f t="shared" si="60"/>
        <v>444.56999999999994</v>
      </c>
      <c r="V292" s="270"/>
      <c r="W292" s="270"/>
      <c r="X292" s="270"/>
      <c r="Y292" s="270"/>
      <c r="Z292" s="270"/>
      <c r="AA292" s="303">
        <f t="shared" si="61"/>
        <v>33.005628829497077</v>
      </c>
      <c r="AB292" s="33">
        <f t="shared" si="62"/>
        <v>28.795241386145985</v>
      </c>
      <c r="AC292" s="257">
        <f t="shared" si="63"/>
        <v>2418.8002764362627</v>
      </c>
      <c r="AD292" s="258">
        <f t="shared" si="64"/>
        <v>17.238935174536181</v>
      </c>
      <c r="AE292" s="324">
        <f t="shared" si="69"/>
        <v>412.14118839033142</v>
      </c>
      <c r="AF292" s="258"/>
      <c r="AG292" s="256">
        <f>[1]!srEnew($C$11,$AB292,$C$49)</f>
        <v>26.361488115336723</v>
      </c>
      <c r="AH292" s="259">
        <f t="shared" si="65"/>
        <v>2214.3650016882848</v>
      </c>
      <c r="AI292" s="256">
        <f t="shared" si="66"/>
        <v>18.164093486601722</v>
      </c>
      <c r="AJ292" s="324">
        <f t="shared" si="67"/>
        <v>362.14118839033142</v>
      </c>
    </row>
    <row r="293" spans="6:36">
      <c r="F293" s="43">
        <v>0</v>
      </c>
      <c r="G293" s="43">
        <v>2</v>
      </c>
      <c r="H293" s="43">
        <v>3</v>
      </c>
      <c r="I293" s="43">
        <v>0</v>
      </c>
      <c r="J293" s="43">
        <v>0</v>
      </c>
      <c r="K293" s="43">
        <v>0</v>
      </c>
      <c r="L293" s="43">
        <v>0</v>
      </c>
      <c r="M293" s="43">
        <v>8</v>
      </c>
      <c r="N293" s="43">
        <v>0</v>
      </c>
      <c r="O293" s="296" t="s">
        <v>145</v>
      </c>
      <c r="P293" s="43">
        <v>0</v>
      </c>
      <c r="Q293" s="43">
        <v>0</v>
      </c>
      <c r="R293" s="254">
        <f t="shared" si="58"/>
        <v>528.03</v>
      </c>
      <c r="S293" s="302">
        <f t="shared" si="68"/>
        <v>2.5999999999999091</v>
      </c>
      <c r="T293" s="297" t="str">
        <f t="shared" si="59"/>
        <v>023000080A000</v>
      </c>
      <c r="U293" s="270">
        <f t="shared" si="60"/>
        <v>441.97</v>
      </c>
      <c r="V293" s="270"/>
      <c r="W293" s="270"/>
      <c r="X293" s="270"/>
      <c r="Y293" s="270"/>
      <c r="Z293" s="270"/>
      <c r="AA293" s="303">
        <f t="shared" si="61"/>
        <v>32.880071548333767</v>
      </c>
      <c r="AB293" s="33">
        <f t="shared" si="62"/>
        <v>28.654298273830143</v>
      </c>
      <c r="AC293" s="257">
        <f t="shared" si="63"/>
        <v>2406.9610550017319</v>
      </c>
      <c r="AD293" s="258">
        <f t="shared" si="64"/>
        <v>17.29011740743357</v>
      </c>
      <c r="AE293" s="324">
        <f t="shared" si="69"/>
        <v>409.2121650074285</v>
      </c>
      <c r="AF293" s="258"/>
      <c r="AG293" s="256">
        <f>[1]!srEnew($C$11,$AB293,$C$49)</f>
        <v>26.210669231310167</v>
      </c>
      <c r="AH293" s="259">
        <f t="shared" si="65"/>
        <v>2201.6962154300541</v>
      </c>
      <c r="AI293" s="256">
        <f t="shared" si="66"/>
        <v>18.233567032760913</v>
      </c>
      <c r="AJ293" s="324">
        <f t="shared" si="67"/>
        <v>359.2121650074285</v>
      </c>
    </row>
    <row r="294" spans="6:36">
      <c r="F294" s="43">
        <v>1</v>
      </c>
      <c r="G294" s="43">
        <v>2</v>
      </c>
      <c r="H294" s="43">
        <v>3</v>
      </c>
      <c r="I294" s="43">
        <v>0</v>
      </c>
      <c r="J294" s="43">
        <v>0</v>
      </c>
      <c r="K294" s="43">
        <v>0</v>
      </c>
      <c r="L294" s="43">
        <v>0</v>
      </c>
      <c r="M294" s="43">
        <v>8</v>
      </c>
      <c r="N294" s="43">
        <v>0</v>
      </c>
      <c r="O294" s="43">
        <v>0</v>
      </c>
      <c r="P294" s="43">
        <v>0</v>
      </c>
      <c r="Q294" s="43">
        <v>0</v>
      </c>
      <c r="R294" s="254">
        <f t="shared" si="58"/>
        <v>532.75</v>
      </c>
      <c r="S294" s="302">
        <f t="shared" si="68"/>
        <v>4.7200000000000273</v>
      </c>
      <c r="T294" s="297" t="str">
        <f t="shared" si="59"/>
        <v>1230000800000</v>
      </c>
      <c r="U294" s="270">
        <f t="shared" si="60"/>
        <v>437.25</v>
      </c>
      <c r="V294" s="270"/>
      <c r="W294" s="270"/>
      <c r="X294" s="270"/>
      <c r="Y294" s="270"/>
      <c r="Z294" s="270"/>
      <c r="AA294" s="303">
        <f t="shared" si="61"/>
        <v>32.646882788928245</v>
      </c>
      <c r="AB294" s="33">
        <f t="shared" si="62"/>
        <v>28.398531387669411</v>
      </c>
      <c r="AC294" s="257">
        <f t="shared" si="63"/>
        <v>2385.4766365642304</v>
      </c>
      <c r="AD294" s="258">
        <f t="shared" si="64"/>
        <v>17.382996868656083</v>
      </c>
      <c r="AE294" s="324">
        <f t="shared" si="69"/>
        <v>403.89691988599066</v>
      </c>
      <c r="AF294" s="258"/>
      <c r="AG294" s="256">
        <f>[1]!srEnew($C$11,$AB294,$C$49)</f>
        <v>25.936980962987654</v>
      </c>
      <c r="AH294" s="259">
        <f t="shared" si="65"/>
        <v>2178.7064008909629</v>
      </c>
      <c r="AI294" s="256">
        <f t="shared" si="66"/>
        <v>18.359639405363705</v>
      </c>
      <c r="AJ294" s="324">
        <f t="shared" si="67"/>
        <v>353.89691988599066</v>
      </c>
    </row>
    <row r="295" spans="6:36">
      <c r="F295" s="268">
        <v>0</v>
      </c>
      <c r="G295" s="268">
        <v>0</v>
      </c>
      <c r="H295" s="269">
        <v>0</v>
      </c>
      <c r="I295" s="312">
        <v>4</v>
      </c>
      <c r="J295" s="296">
        <v>0</v>
      </c>
      <c r="K295" s="296">
        <v>0</v>
      </c>
      <c r="L295" s="296">
        <v>0</v>
      </c>
      <c r="M295" s="43">
        <v>8</v>
      </c>
      <c r="N295" s="296">
        <v>0</v>
      </c>
      <c r="O295" s="296">
        <v>0</v>
      </c>
      <c r="P295" s="296">
        <v>0</v>
      </c>
      <c r="Q295" s="296">
        <v>0</v>
      </c>
      <c r="R295" s="254">
        <f t="shared" si="58"/>
        <v>534.54</v>
      </c>
      <c r="S295" s="302">
        <f t="shared" si="68"/>
        <v>1.7899999999999636</v>
      </c>
      <c r="T295" s="297" t="str">
        <f t="shared" si="59"/>
        <v>0004000800000</v>
      </c>
      <c r="U295" s="270">
        <f t="shared" si="60"/>
        <v>435.46000000000004</v>
      </c>
      <c r="V295" s="270"/>
      <c r="W295" s="270"/>
      <c r="X295" s="270"/>
      <c r="Y295" s="270"/>
      <c r="Z295" s="270"/>
      <c r="AA295" s="303">
        <f t="shared" si="61"/>
        <v>32.555157910271554</v>
      </c>
      <c r="AB295" s="33">
        <f t="shared" si="62"/>
        <v>28.301597103892703</v>
      </c>
      <c r="AC295" s="257">
        <f t="shared" si="63"/>
        <v>2377.3341567269872</v>
      </c>
      <c r="AD295" s="258">
        <f t="shared" si="64"/>
        <v>17.418197688380307</v>
      </c>
      <c r="AE295" s="324">
        <f t="shared" si="69"/>
        <v>401.88247037425663</v>
      </c>
      <c r="AF295" s="258"/>
      <c r="AG295" s="256">
        <f>[1]!srEnew($C$11,$AB295,$C$49)</f>
        <v>25.833254571091647</v>
      </c>
      <c r="AH295" s="259">
        <f t="shared" si="65"/>
        <v>2169.9933839716982</v>
      </c>
      <c r="AI295" s="256">
        <f t="shared" si="66"/>
        <v>18.407420161214176</v>
      </c>
      <c r="AJ295" s="324">
        <f t="shared" si="67"/>
        <v>351.88247037425668</v>
      </c>
    </row>
    <row r="296" spans="6:36">
      <c r="F296" s="43">
        <v>1</v>
      </c>
      <c r="G296" s="43">
        <v>2</v>
      </c>
      <c r="H296" s="43">
        <v>3</v>
      </c>
      <c r="I296" s="43">
        <v>0</v>
      </c>
      <c r="J296" s="43">
        <v>0</v>
      </c>
      <c r="K296" s="43">
        <v>0</v>
      </c>
      <c r="L296" s="43">
        <v>0</v>
      </c>
      <c r="M296" s="43">
        <v>8</v>
      </c>
      <c r="N296" s="43">
        <v>0</v>
      </c>
      <c r="O296" s="296" t="s">
        <v>145</v>
      </c>
      <c r="P296" s="43">
        <v>0</v>
      </c>
      <c r="Q296" s="43">
        <v>0</v>
      </c>
      <c r="R296" s="254">
        <f t="shared" si="58"/>
        <v>538.23</v>
      </c>
      <c r="S296" s="302">
        <f t="shared" si="68"/>
        <v>3.6900000000000546</v>
      </c>
      <c r="T296" s="297" t="str">
        <f t="shared" si="59"/>
        <v>123000080A000</v>
      </c>
      <c r="U296" s="270">
        <f t="shared" si="60"/>
        <v>431.77</v>
      </c>
      <c r="V296" s="270"/>
      <c r="W296" s="270"/>
      <c r="X296" s="270"/>
      <c r="Y296" s="270"/>
      <c r="Z296" s="270"/>
      <c r="AA296" s="303">
        <f t="shared" si="61"/>
        <v>32.366071428571431</v>
      </c>
      <c r="AB296" s="33">
        <f t="shared" si="62"/>
        <v>28.101771680911657</v>
      </c>
      <c r="AC296" s="257">
        <f t="shared" si="63"/>
        <v>2360.5488211965794</v>
      </c>
      <c r="AD296" s="258">
        <f t="shared" si="64"/>
        <v>17.490762506694498</v>
      </c>
      <c r="AE296" s="324">
        <f t="shared" si="69"/>
        <v>397.72977836403368</v>
      </c>
      <c r="AF296" s="258"/>
      <c r="AG296" s="256">
        <f>[1]!srEnew($C$11,$AB296,$C$49)</f>
        <v>25.61942753975293</v>
      </c>
      <c r="AH296" s="259">
        <f t="shared" si="65"/>
        <v>2152.0319133392463</v>
      </c>
      <c r="AI296" s="256">
        <f t="shared" si="66"/>
        <v>18.505917920481362</v>
      </c>
      <c r="AJ296" s="324">
        <f t="shared" si="67"/>
        <v>347.72977836403373</v>
      </c>
    </row>
    <row r="297" spans="6:36">
      <c r="F297" s="268">
        <v>0</v>
      </c>
      <c r="G297" s="268">
        <v>0</v>
      </c>
      <c r="H297" s="269">
        <v>0</v>
      </c>
      <c r="I297" s="312">
        <v>4</v>
      </c>
      <c r="J297" s="296">
        <v>0</v>
      </c>
      <c r="K297" s="296">
        <v>0</v>
      </c>
      <c r="L297" s="296">
        <v>0</v>
      </c>
      <c r="M297" s="43">
        <v>8</v>
      </c>
      <c r="N297" s="296">
        <v>0</v>
      </c>
      <c r="O297" s="296" t="s">
        <v>145</v>
      </c>
      <c r="P297" s="296">
        <v>0</v>
      </c>
      <c r="Q297" s="296">
        <v>0</v>
      </c>
      <c r="R297" s="254">
        <f t="shared" si="58"/>
        <v>540.02</v>
      </c>
      <c r="S297" s="302">
        <f t="shared" si="68"/>
        <v>1.7899999999999636</v>
      </c>
      <c r="T297" s="297" t="str">
        <f t="shared" si="59"/>
        <v>000400080A000</v>
      </c>
      <c r="U297" s="270">
        <f t="shared" si="60"/>
        <v>429.98</v>
      </c>
      <c r="V297" s="270"/>
      <c r="W297" s="270"/>
      <c r="X297" s="270"/>
      <c r="Y297" s="270"/>
      <c r="Z297" s="270"/>
      <c r="AA297" s="303">
        <f t="shared" si="61"/>
        <v>32.274346549914739</v>
      </c>
      <c r="AB297" s="33">
        <f t="shared" si="62"/>
        <v>28.004837397134949</v>
      </c>
      <c r="AC297" s="257">
        <f t="shared" si="63"/>
        <v>2352.4063413593358</v>
      </c>
      <c r="AD297" s="258">
        <f t="shared" si="64"/>
        <v>17.525963326418722</v>
      </c>
      <c r="AE297" s="324">
        <f t="shared" si="69"/>
        <v>395.71532885229965</v>
      </c>
      <c r="AF297" s="258"/>
      <c r="AG297" s="256">
        <f>[1]!srEnew($C$11,$AB297,$C$49)</f>
        <v>25.51570114785692</v>
      </c>
      <c r="AH297" s="259">
        <f t="shared" si="65"/>
        <v>2143.3188964199812</v>
      </c>
      <c r="AI297" s="256">
        <f t="shared" si="66"/>
        <v>18.553698676331834</v>
      </c>
      <c r="AJ297" s="324">
        <f t="shared" si="67"/>
        <v>345.71532885229965</v>
      </c>
    </row>
    <row r="298" spans="6:36">
      <c r="F298" s="43">
        <v>1</v>
      </c>
      <c r="G298" s="43">
        <v>0</v>
      </c>
      <c r="H298" s="43">
        <v>0</v>
      </c>
      <c r="I298" s="296">
        <v>4</v>
      </c>
      <c r="J298" s="43">
        <v>0</v>
      </c>
      <c r="K298" s="43">
        <v>0</v>
      </c>
      <c r="L298" s="43">
        <v>0</v>
      </c>
      <c r="M298" s="43">
        <v>8</v>
      </c>
      <c r="N298" s="43">
        <v>0</v>
      </c>
      <c r="O298" s="43">
        <v>0</v>
      </c>
      <c r="P298" s="43">
        <v>0</v>
      </c>
      <c r="Q298" s="43">
        <v>0</v>
      </c>
      <c r="R298" s="254">
        <f t="shared" si="58"/>
        <v>544.74</v>
      </c>
      <c r="S298" s="302">
        <f t="shared" si="68"/>
        <v>4.7200000000000273</v>
      </c>
      <c r="T298" s="297" t="str">
        <f t="shared" si="59"/>
        <v>1004000800000</v>
      </c>
      <c r="U298" s="270">
        <f t="shared" si="60"/>
        <v>425.26</v>
      </c>
      <c r="V298" s="270"/>
      <c r="W298" s="270"/>
      <c r="X298" s="270"/>
      <c r="Y298" s="270"/>
      <c r="Z298" s="270"/>
      <c r="AA298" s="303">
        <f t="shared" si="61"/>
        <v>32.032479830775287</v>
      </c>
      <c r="AB298" s="33">
        <f t="shared" si="62"/>
        <v>27.749234146058917</v>
      </c>
      <c r="AC298" s="257">
        <f t="shared" si="63"/>
        <v>2330.935668268949</v>
      </c>
      <c r="AD298" s="258">
        <f t="shared" si="64"/>
        <v>17.618783365021159</v>
      </c>
      <c r="AE298" s="324">
        <f t="shared" si="69"/>
        <v>390.40348432973803</v>
      </c>
      <c r="AF298" s="258"/>
      <c r="AG298" s="256">
        <f>[1]!srEnew($C$11,$AB298,$C$49)</f>
        <v>25.242187980399265</v>
      </c>
      <c r="AH298" s="259">
        <f t="shared" si="65"/>
        <v>2120.3437903535382</v>
      </c>
      <c r="AI298" s="256">
        <f t="shared" si="66"/>
        <v>18.679690390082815</v>
      </c>
      <c r="AJ298" s="324">
        <f t="shared" si="67"/>
        <v>340.40348432973803</v>
      </c>
    </row>
    <row r="299" spans="6:36">
      <c r="F299" s="43">
        <v>0</v>
      </c>
      <c r="G299" s="43">
        <v>2</v>
      </c>
      <c r="H299" s="43">
        <v>0</v>
      </c>
      <c r="I299" s="296">
        <v>4</v>
      </c>
      <c r="J299" s="43">
        <v>0</v>
      </c>
      <c r="K299" s="43">
        <v>0</v>
      </c>
      <c r="L299" s="43">
        <v>0</v>
      </c>
      <c r="M299" s="43">
        <v>8</v>
      </c>
      <c r="N299" s="43">
        <v>0</v>
      </c>
      <c r="O299" s="43">
        <v>0</v>
      </c>
      <c r="P299" s="43">
        <v>0</v>
      </c>
      <c r="Q299" s="43">
        <v>0</v>
      </c>
      <c r="R299" s="254">
        <f t="shared" si="58"/>
        <v>547.34</v>
      </c>
      <c r="S299" s="302">
        <f t="shared" si="68"/>
        <v>2.6000000000000227</v>
      </c>
      <c r="T299" s="297" t="str">
        <f t="shared" si="59"/>
        <v>0204000800000</v>
      </c>
      <c r="U299" s="270">
        <f t="shared" si="60"/>
        <v>422.65999999999997</v>
      </c>
      <c r="V299" s="270"/>
      <c r="W299" s="270"/>
      <c r="X299" s="270"/>
      <c r="Y299" s="270"/>
      <c r="Z299" s="270"/>
      <c r="AA299" s="303">
        <f t="shared" si="61"/>
        <v>31.899248163452711</v>
      </c>
      <c r="AB299" s="33">
        <f t="shared" si="62"/>
        <v>27.608435745042463</v>
      </c>
      <c r="AC299" s="257">
        <f t="shared" si="63"/>
        <v>2319.1086025835671</v>
      </c>
      <c r="AD299" s="258">
        <f t="shared" si="64"/>
        <v>17.66991304730216</v>
      </c>
      <c r="AE299" s="324">
        <f t="shared" si="69"/>
        <v>387.47746827917445</v>
      </c>
      <c r="AF299" s="258"/>
      <c r="AG299" s="256">
        <f>[1]!srEnew($C$11,$AB299,$C$49)</f>
        <v>25.091523947477675</v>
      </c>
      <c r="AH299" s="259">
        <f t="shared" si="65"/>
        <v>2107.6880115881249</v>
      </c>
      <c r="AI299" s="256">
        <f t="shared" si="66"/>
        <v>18.749092605284623</v>
      </c>
      <c r="AJ299" s="324">
        <f t="shared" si="67"/>
        <v>337.47746827917445</v>
      </c>
    </row>
    <row r="300" spans="6:36">
      <c r="F300" s="43">
        <v>1</v>
      </c>
      <c r="G300" s="43">
        <v>0</v>
      </c>
      <c r="H300" s="43">
        <v>0</v>
      </c>
      <c r="I300" s="296">
        <v>4</v>
      </c>
      <c r="J300" s="43">
        <v>0</v>
      </c>
      <c r="K300" s="43">
        <v>0</v>
      </c>
      <c r="L300" s="43">
        <v>0</v>
      </c>
      <c r="M300" s="43">
        <v>8</v>
      </c>
      <c r="N300" s="43">
        <v>0</v>
      </c>
      <c r="O300" s="296" t="s">
        <v>329</v>
      </c>
      <c r="P300" s="43">
        <v>0</v>
      </c>
      <c r="Q300" s="43">
        <v>0</v>
      </c>
      <c r="R300" s="254">
        <f t="shared" si="58"/>
        <v>550.22</v>
      </c>
      <c r="S300" s="302">
        <f t="shared" si="68"/>
        <v>2.8799999999999955</v>
      </c>
      <c r="T300" s="297" t="str">
        <f t="shared" si="59"/>
        <v>100400080A000</v>
      </c>
      <c r="U300" s="270">
        <f t="shared" si="60"/>
        <v>419.78</v>
      </c>
      <c r="V300" s="270"/>
      <c r="W300" s="270"/>
      <c r="X300" s="270"/>
      <c r="Y300" s="270"/>
      <c r="Z300" s="270"/>
      <c r="AA300" s="303">
        <f t="shared" si="61"/>
        <v>31.751668470418473</v>
      </c>
      <c r="AB300" s="33">
        <f t="shared" si="62"/>
        <v>27.452474439301163</v>
      </c>
      <c r="AC300" s="257">
        <f t="shared" si="63"/>
        <v>2306.0078529012976</v>
      </c>
      <c r="AD300" s="258">
        <f t="shared" si="64"/>
        <v>17.726549003059574</v>
      </c>
      <c r="AE300" s="324">
        <f t="shared" si="69"/>
        <v>384.23634280778106</v>
      </c>
      <c r="AF300" s="258"/>
      <c r="AG300" s="256">
        <f>[1]!srEnew($C$11,$AB300,$C$49)</f>
        <v>24.924634557164538</v>
      </c>
      <c r="AH300" s="259">
        <f t="shared" si="65"/>
        <v>2093.6693028018212</v>
      </c>
      <c r="AI300" s="256">
        <f t="shared" si="66"/>
        <v>18.825968905200472</v>
      </c>
      <c r="AJ300" s="324">
        <f t="shared" si="67"/>
        <v>334.23634280778106</v>
      </c>
    </row>
    <row r="301" spans="6:36">
      <c r="F301" s="43">
        <v>0</v>
      </c>
      <c r="G301" s="43">
        <v>2</v>
      </c>
      <c r="H301" s="43">
        <v>0</v>
      </c>
      <c r="I301" s="296">
        <v>4</v>
      </c>
      <c r="J301" s="43">
        <v>0</v>
      </c>
      <c r="K301" s="43">
        <v>0</v>
      </c>
      <c r="L301" s="43">
        <v>0</v>
      </c>
      <c r="M301" s="43">
        <v>8</v>
      </c>
      <c r="N301" s="43">
        <v>0</v>
      </c>
      <c r="O301" s="296" t="s">
        <v>145</v>
      </c>
      <c r="P301" s="43">
        <v>0</v>
      </c>
      <c r="Q301" s="43">
        <v>0</v>
      </c>
      <c r="R301" s="254">
        <f t="shared" si="58"/>
        <v>552.82000000000005</v>
      </c>
      <c r="S301" s="302">
        <f t="shared" si="68"/>
        <v>2.6000000000000227</v>
      </c>
      <c r="T301" s="297" t="str">
        <f t="shared" si="59"/>
        <v>020400080A000</v>
      </c>
      <c r="U301" s="270">
        <f t="shared" si="60"/>
        <v>417.17999999999995</v>
      </c>
      <c r="V301" s="270"/>
      <c r="W301" s="270"/>
      <c r="X301" s="270"/>
      <c r="Y301" s="270"/>
      <c r="Z301" s="270"/>
      <c r="AA301" s="303">
        <f t="shared" si="61"/>
        <v>31.618436803095893</v>
      </c>
      <c r="AB301" s="33">
        <f t="shared" si="62"/>
        <v>27.311676038284705</v>
      </c>
      <c r="AC301" s="257">
        <f t="shared" si="63"/>
        <v>2294.1807872159152</v>
      </c>
      <c r="AD301" s="258">
        <f t="shared" si="64"/>
        <v>17.777678685340579</v>
      </c>
      <c r="AE301" s="324">
        <f t="shared" si="69"/>
        <v>381.31032675721747</v>
      </c>
      <c r="AF301" s="258"/>
      <c r="AG301" s="256">
        <f>[1]!srEnew($C$11,$AB301,$C$49)</f>
        <v>24.773970524242952</v>
      </c>
      <c r="AH301" s="259">
        <f t="shared" si="65"/>
        <v>2081.0135240364079</v>
      </c>
      <c r="AI301" s="256">
        <f t="shared" si="66"/>
        <v>18.895371120402281</v>
      </c>
      <c r="AJ301" s="324">
        <f t="shared" si="67"/>
        <v>331.31032675721752</v>
      </c>
    </row>
    <row r="302" spans="6:36">
      <c r="F302" s="43">
        <v>1</v>
      </c>
      <c r="G302" s="43">
        <v>2</v>
      </c>
      <c r="H302" s="43">
        <v>0</v>
      </c>
      <c r="I302" s="296">
        <v>4</v>
      </c>
      <c r="J302" s="43">
        <v>0</v>
      </c>
      <c r="K302" s="43">
        <v>0</v>
      </c>
      <c r="L302" s="43">
        <v>0</v>
      </c>
      <c r="M302" s="43">
        <v>8</v>
      </c>
      <c r="N302" s="43">
        <v>0</v>
      </c>
      <c r="O302" s="43">
        <v>0</v>
      </c>
      <c r="P302" s="43">
        <v>0</v>
      </c>
      <c r="Q302" s="43">
        <v>0</v>
      </c>
      <c r="R302" s="254">
        <f t="shared" si="58"/>
        <v>557.54</v>
      </c>
      <c r="S302" s="302">
        <f t="shared" si="68"/>
        <v>4.7199999999999136</v>
      </c>
      <c r="T302" s="297" t="str">
        <f t="shared" si="59"/>
        <v>1204000800000</v>
      </c>
      <c r="U302" s="270">
        <f t="shared" si="60"/>
        <v>412.46000000000004</v>
      </c>
      <c r="V302" s="270"/>
      <c r="W302" s="270"/>
      <c r="X302" s="270"/>
      <c r="Y302" s="270"/>
      <c r="Z302" s="270"/>
      <c r="AA302" s="303">
        <f t="shared" si="61"/>
        <v>31.376570083956452</v>
      </c>
      <c r="AB302" s="33">
        <f t="shared" si="62"/>
        <v>27.056072787208684</v>
      </c>
      <c r="AC302" s="257">
        <f t="shared" si="63"/>
        <v>2272.7101141255293</v>
      </c>
      <c r="AD302" s="258">
        <f t="shared" si="64"/>
        <v>17.870498723943008</v>
      </c>
      <c r="AE302" s="324">
        <f t="shared" si="69"/>
        <v>375.99848223465602</v>
      </c>
      <c r="AF302" s="258"/>
      <c r="AG302" s="256">
        <f>[1]!srEnew($C$11,$AB302,$C$49)</f>
        <v>24.500457356785304</v>
      </c>
      <c r="AH302" s="259">
        <f t="shared" si="65"/>
        <v>2058.0384179699654</v>
      </c>
      <c r="AI302" s="256">
        <f t="shared" si="66"/>
        <v>19.021362834153255</v>
      </c>
      <c r="AJ302" s="324">
        <f t="shared" si="67"/>
        <v>325.99848223465602</v>
      </c>
    </row>
    <row r="303" spans="6:36">
      <c r="F303" s="43">
        <v>0</v>
      </c>
      <c r="G303" s="43">
        <v>0</v>
      </c>
      <c r="H303" s="43">
        <v>3</v>
      </c>
      <c r="I303" s="296">
        <v>4</v>
      </c>
      <c r="J303" s="43">
        <v>0</v>
      </c>
      <c r="K303" s="43">
        <v>0</v>
      </c>
      <c r="L303" s="43">
        <v>0</v>
      </c>
      <c r="M303" s="43">
        <v>8</v>
      </c>
      <c r="N303" s="43">
        <v>0</v>
      </c>
      <c r="O303" s="43">
        <v>0</v>
      </c>
      <c r="P303" s="43">
        <v>0</v>
      </c>
      <c r="Q303" s="43">
        <v>0</v>
      </c>
      <c r="R303" s="254">
        <f t="shared" si="58"/>
        <v>558.34</v>
      </c>
      <c r="S303" s="302">
        <f t="shared" si="68"/>
        <v>0.80000000000006821</v>
      </c>
      <c r="T303" s="297" t="str">
        <f t="shared" si="59"/>
        <v>0034000800000</v>
      </c>
      <c r="U303" s="270">
        <f t="shared" si="60"/>
        <v>411.65999999999997</v>
      </c>
      <c r="V303" s="270"/>
      <c r="W303" s="270"/>
      <c r="X303" s="270"/>
      <c r="Y303" s="270"/>
      <c r="Z303" s="270"/>
      <c r="AA303" s="303">
        <f t="shared" si="61"/>
        <v>31.33557572478027</v>
      </c>
      <c r="AB303" s="33">
        <f t="shared" si="62"/>
        <v>27.012750202280539</v>
      </c>
      <c r="AC303" s="257">
        <f t="shared" si="63"/>
        <v>2269.0710169915651</v>
      </c>
      <c r="AD303" s="258">
        <f t="shared" si="64"/>
        <v>17.886230933875627</v>
      </c>
      <c r="AE303" s="324">
        <f t="shared" si="69"/>
        <v>375.0981696037133</v>
      </c>
      <c r="AF303" s="258"/>
      <c r="AG303" s="256">
        <f>[1]!srEnew($C$11,$AB303,$C$49)</f>
        <v>24.454099192809426</v>
      </c>
      <c r="AH303" s="259">
        <f t="shared" si="65"/>
        <v>2054.1443321959919</v>
      </c>
      <c r="AI303" s="256">
        <f t="shared" si="66"/>
        <v>19.042717361907659</v>
      </c>
      <c r="AJ303" s="324">
        <f t="shared" si="67"/>
        <v>325.0981696037133</v>
      </c>
    </row>
    <row r="304" spans="6:36">
      <c r="F304" s="43">
        <v>1</v>
      </c>
      <c r="G304" s="43">
        <v>2</v>
      </c>
      <c r="H304" s="43">
        <v>0</v>
      </c>
      <c r="I304" s="296">
        <v>4</v>
      </c>
      <c r="J304" s="43">
        <v>0</v>
      </c>
      <c r="K304" s="43">
        <v>0</v>
      </c>
      <c r="L304" s="43">
        <v>0</v>
      </c>
      <c r="M304" s="43">
        <v>8</v>
      </c>
      <c r="N304" s="43">
        <v>0</v>
      </c>
      <c r="O304" s="296" t="s">
        <v>314</v>
      </c>
      <c r="P304" s="43">
        <v>0</v>
      </c>
      <c r="Q304" s="43">
        <v>0</v>
      </c>
      <c r="R304" s="254">
        <f t="shared" si="58"/>
        <v>563.02</v>
      </c>
      <c r="S304" s="302">
        <f t="shared" si="68"/>
        <v>4.67999999999995</v>
      </c>
      <c r="T304" s="297" t="str">
        <f t="shared" si="59"/>
        <v>120400080A000</v>
      </c>
      <c r="U304" s="270">
        <f t="shared" si="60"/>
        <v>406.98</v>
      </c>
      <c r="V304" s="270"/>
      <c r="W304" s="270"/>
      <c r="X304" s="270"/>
      <c r="Y304" s="270"/>
      <c r="Z304" s="270"/>
      <c r="AA304" s="303">
        <f t="shared" si="61"/>
        <v>31.095758723599637</v>
      </c>
      <c r="AB304" s="33">
        <f t="shared" si="62"/>
        <v>26.757717833574358</v>
      </c>
      <c r="AC304" s="257">
        <f t="shared" si="63"/>
        <v>2247.6482980202459</v>
      </c>
      <c r="AD304" s="258">
        <f t="shared" si="64"/>
        <v>17.981573347977847</v>
      </c>
      <c r="AE304" s="324">
        <f t="shared" si="69"/>
        <v>369.83628650228087</v>
      </c>
      <c r="AF304" s="258"/>
      <c r="AG304" s="256">
        <f>[1]!srEnew($C$11,$AB304,$C$49)</f>
        <v>24.183158598115469</v>
      </c>
      <c r="AH304" s="259">
        <f t="shared" si="65"/>
        <v>2031.3853222416994</v>
      </c>
      <c r="AI304" s="256">
        <f t="shared" si="66"/>
        <v>19.167524040019366</v>
      </c>
      <c r="AJ304" s="324">
        <f t="shared" si="67"/>
        <v>319.83628650228087</v>
      </c>
    </row>
    <row r="305" spans="6:36">
      <c r="F305" s="43">
        <v>0</v>
      </c>
      <c r="G305" s="43">
        <v>0</v>
      </c>
      <c r="H305" s="43">
        <v>3</v>
      </c>
      <c r="I305" s="296">
        <v>4</v>
      </c>
      <c r="J305" s="43">
        <v>0</v>
      </c>
      <c r="K305" s="43">
        <v>0</v>
      </c>
      <c r="L305" s="43">
        <v>0</v>
      </c>
      <c r="M305" s="43">
        <v>8</v>
      </c>
      <c r="N305" s="43">
        <v>0</v>
      </c>
      <c r="O305" s="296" t="s">
        <v>145</v>
      </c>
      <c r="P305" s="43">
        <v>0</v>
      </c>
      <c r="Q305" s="43">
        <v>0</v>
      </c>
      <c r="R305" s="254">
        <f t="shared" si="58"/>
        <v>563.82000000000005</v>
      </c>
      <c r="S305" s="302">
        <f t="shared" si="68"/>
        <v>0.80000000000006821</v>
      </c>
      <c r="T305" s="297" t="str">
        <f t="shared" si="59"/>
        <v>003400080A000</v>
      </c>
      <c r="U305" s="270">
        <f t="shared" si="60"/>
        <v>406.17999999999995</v>
      </c>
      <c r="V305" s="270"/>
      <c r="W305" s="270"/>
      <c r="X305" s="270"/>
      <c r="Y305" s="270"/>
      <c r="Z305" s="270"/>
      <c r="AA305" s="303">
        <f t="shared" si="61"/>
        <v>31.054764364423455</v>
      </c>
      <c r="AB305" s="33">
        <f t="shared" si="62"/>
        <v>26.711777556855164</v>
      </c>
      <c r="AC305" s="257">
        <f t="shared" si="63"/>
        <v>2243.7893147758336</v>
      </c>
      <c r="AD305" s="258">
        <f t="shared" si="64"/>
        <v>18.002735379216951</v>
      </c>
      <c r="AE305" s="324">
        <f t="shared" si="69"/>
        <v>368.94408957617281</v>
      </c>
      <c r="AF305" s="258"/>
      <c r="AG305" s="256">
        <f>[1]!srEnew($C$11,$AB305,$C$49)</f>
        <v>24.137218321396279</v>
      </c>
      <c r="AH305" s="259">
        <f t="shared" si="65"/>
        <v>2027.5263389972874</v>
      </c>
      <c r="AI305" s="256">
        <f t="shared" si="66"/>
        <v>19.18868607125847</v>
      </c>
      <c r="AJ305" s="324">
        <f t="shared" si="67"/>
        <v>318.94408957617281</v>
      </c>
    </row>
    <row r="306" spans="6:36">
      <c r="F306" s="43">
        <v>1</v>
      </c>
      <c r="G306" s="43">
        <v>0</v>
      </c>
      <c r="H306" s="43">
        <v>3</v>
      </c>
      <c r="I306" s="296">
        <v>4</v>
      </c>
      <c r="J306" s="43">
        <v>0</v>
      </c>
      <c r="K306" s="43">
        <v>0</v>
      </c>
      <c r="L306" s="43">
        <v>0</v>
      </c>
      <c r="M306" s="43">
        <v>8</v>
      </c>
      <c r="N306" s="43">
        <v>0</v>
      </c>
      <c r="O306" s="43">
        <v>0</v>
      </c>
      <c r="P306" s="43">
        <v>0</v>
      </c>
      <c r="Q306" s="43">
        <v>0</v>
      </c>
      <c r="R306" s="254">
        <f t="shared" si="58"/>
        <v>568.54</v>
      </c>
      <c r="S306" s="302">
        <f t="shared" si="68"/>
        <v>4.7199999999999136</v>
      </c>
      <c r="T306" s="297" t="str">
        <f t="shared" si="59"/>
        <v>1034000800000</v>
      </c>
      <c r="U306" s="270">
        <f t="shared" si="60"/>
        <v>401.46000000000004</v>
      </c>
      <c r="V306" s="270"/>
      <c r="W306" s="270"/>
      <c r="X306" s="270"/>
      <c r="Y306" s="270"/>
      <c r="Z306" s="270"/>
      <c r="AA306" s="303">
        <f t="shared" si="61"/>
        <v>30.812897645284014</v>
      </c>
      <c r="AB306" s="33">
        <f t="shared" si="62"/>
        <v>26.440729924211951</v>
      </c>
      <c r="AC306" s="257">
        <f t="shared" si="63"/>
        <v>2221.0213136338039</v>
      </c>
      <c r="AD306" s="258">
        <f t="shared" si="64"/>
        <v>18.127591363527653</v>
      </c>
      <c r="AE306" s="324">
        <f t="shared" si="69"/>
        <v>363.68012771213546</v>
      </c>
      <c r="AF306" s="258"/>
      <c r="AG306" s="256">
        <f>[1]!srEnew($C$11,$AB306,$C$49)</f>
        <v>23.866170688753062</v>
      </c>
      <c r="AH306" s="259">
        <f t="shared" si="65"/>
        <v>2004.7583378552572</v>
      </c>
      <c r="AI306" s="256">
        <f t="shared" si="66"/>
        <v>19.313542055569176</v>
      </c>
      <c r="AJ306" s="324">
        <f t="shared" si="67"/>
        <v>313.68012771213546</v>
      </c>
    </row>
    <row r="307" spans="6:36">
      <c r="F307" s="43">
        <v>0</v>
      </c>
      <c r="G307" s="43">
        <v>2</v>
      </c>
      <c r="H307" s="43">
        <v>3</v>
      </c>
      <c r="I307" s="43">
        <v>4</v>
      </c>
      <c r="J307" s="43">
        <v>0</v>
      </c>
      <c r="K307" s="43">
        <v>0</v>
      </c>
      <c r="L307" s="43">
        <v>0</v>
      </c>
      <c r="M307" s="43">
        <v>8</v>
      </c>
      <c r="N307" s="43">
        <v>0</v>
      </c>
      <c r="O307" s="43">
        <v>0</v>
      </c>
      <c r="P307" s="43">
        <v>0</v>
      </c>
      <c r="Q307" s="43">
        <v>0</v>
      </c>
      <c r="R307" s="254">
        <f t="shared" si="58"/>
        <v>571.14</v>
      </c>
      <c r="S307" s="302">
        <f t="shared" si="68"/>
        <v>2.6000000000000227</v>
      </c>
      <c r="T307" s="297" t="str">
        <f t="shared" si="59"/>
        <v>0234000800000</v>
      </c>
      <c r="U307" s="270">
        <f t="shared" si="60"/>
        <v>398.86</v>
      </c>
      <c r="V307" s="270"/>
      <c r="W307" s="270"/>
      <c r="X307" s="270"/>
      <c r="Y307" s="270"/>
      <c r="Z307" s="270"/>
      <c r="AA307" s="303">
        <f t="shared" si="61"/>
        <v>30.679665977961434</v>
      </c>
      <c r="AB307" s="33">
        <f t="shared" si="62"/>
        <v>26.291424024874583</v>
      </c>
      <c r="AC307" s="257">
        <f t="shared" si="63"/>
        <v>2208.479618089465</v>
      </c>
      <c r="AD307" s="258">
        <f t="shared" si="64"/>
        <v>18.196367965054741</v>
      </c>
      <c r="AE307" s="324">
        <f t="shared" si="69"/>
        <v>360.78048770228429</v>
      </c>
      <c r="AF307" s="258"/>
      <c r="AG307" s="256">
        <f>[1]!srEnew($C$11,$AB307,$C$49)</f>
        <v>23.710091154852208</v>
      </c>
      <c r="AH307" s="259">
        <f t="shared" si="65"/>
        <v>1991.6476570075854</v>
      </c>
      <c r="AI307" s="256">
        <f t="shared" si="66"/>
        <v>19.39605373825772</v>
      </c>
      <c r="AJ307" s="324">
        <f t="shared" si="67"/>
        <v>310.78048770228423</v>
      </c>
    </row>
    <row r="308" spans="6:36">
      <c r="F308" s="43">
        <v>1</v>
      </c>
      <c r="G308" s="43">
        <v>0</v>
      </c>
      <c r="H308" s="43">
        <v>3</v>
      </c>
      <c r="I308" s="296">
        <v>4</v>
      </c>
      <c r="J308" s="43">
        <v>0</v>
      </c>
      <c r="K308" s="43">
        <v>0</v>
      </c>
      <c r="L308" s="43">
        <v>0</v>
      </c>
      <c r="M308" s="43">
        <v>8</v>
      </c>
      <c r="N308" s="43">
        <v>0</v>
      </c>
      <c r="O308" s="296" t="s">
        <v>330</v>
      </c>
      <c r="P308" s="43">
        <v>0</v>
      </c>
      <c r="Q308" s="43">
        <v>0</v>
      </c>
      <c r="R308" s="254">
        <f t="shared" si="58"/>
        <v>574.02</v>
      </c>
      <c r="S308" s="302">
        <f t="shared" si="68"/>
        <v>2.8799999999999955</v>
      </c>
      <c r="T308" s="297" t="str">
        <f t="shared" si="59"/>
        <v>103400080A000</v>
      </c>
      <c r="U308" s="270">
        <f t="shared" si="60"/>
        <v>395.98</v>
      </c>
      <c r="V308" s="270"/>
      <c r="W308" s="270"/>
      <c r="X308" s="270"/>
      <c r="Y308" s="270"/>
      <c r="Z308" s="270"/>
      <c r="AA308" s="303">
        <f t="shared" si="61"/>
        <v>30.532086284927196</v>
      </c>
      <c r="AB308" s="33">
        <f t="shared" si="62"/>
        <v>26.126039028685504</v>
      </c>
      <c r="AC308" s="257">
        <f t="shared" si="63"/>
        <v>2194.5872784095823</v>
      </c>
      <c r="AD308" s="258">
        <f t="shared" si="64"/>
        <v>18.272551277515507</v>
      </c>
      <c r="AE308" s="324">
        <f t="shared" si="69"/>
        <v>357.56857876829542</v>
      </c>
      <c r="AF308" s="258"/>
      <c r="AG308" s="256">
        <f>[1]!srEnew($C$11,$AB308,$C$49)</f>
        <v>23.53261605102805</v>
      </c>
      <c r="AH308" s="259">
        <f t="shared" si="65"/>
        <v>1976.7397482863562</v>
      </c>
      <c r="AI308" s="256">
        <f t="shared" si="66"/>
        <v>19.496752487455183</v>
      </c>
      <c r="AJ308" s="324">
        <f t="shared" si="67"/>
        <v>307.56857876829542</v>
      </c>
    </row>
    <row r="309" spans="6:36">
      <c r="F309" s="43">
        <v>0</v>
      </c>
      <c r="G309" s="43">
        <v>2</v>
      </c>
      <c r="H309" s="43">
        <v>3</v>
      </c>
      <c r="I309" s="43">
        <v>4</v>
      </c>
      <c r="J309" s="43">
        <v>0</v>
      </c>
      <c r="K309" s="43">
        <v>0</v>
      </c>
      <c r="L309" s="43">
        <v>0</v>
      </c>
      <c r="M309" s="43">
        <v>8</v>
      </c>
      <c r="N309" s="43">
        <v>0</v>
      </c>
      <c r="O309" s="296" t="s">
        <v>145</v>
      </c>
      <c r="P309" s="43">
        <v>0</v>
      </c>
      <c r="Q309" s="43">
        <v>0</v>
      </c>
      <c r="R309" s="254">
        <f t="shared" si="58"/>
        <v>576.62</v>
      </c>
      <c r="S309" s="302">
        <f t="shared" si="68"/>
        <v>2.6000000000000227</v>
      </c>
      <c r="T309" s="297" t="str">
        <f t="shared" si="59"/>
        <v>023400080A000</v>
      </c>
      <c r="U309" s="270">
        <f t="shared" si="60"/>
        <v>393.38</v>
      </c>
      <c r="V309" s="270"/>
      <c r="W309" s="270"/>
      <c r="X309" s="270"/>
      <c r="Y309" s="270"/>
      <c r="Z309" s="270"/>
      <c r="AA309" s="303">
        <f t="shared" si="61"/>
        <v>30.39885461760462</v>
      </c>
      <c r="AB309" s="33">
        <f t="shared" si="62"/>
        <v>25.97673312934814</v>
      </c>
      <c r="AC309" s="257">
        <f t="shared" si="63"/>
        <v>2182.0455828652439</v>
      </c>
      <c r="AD309" s="258">
        <f t="shared" si="64"/>
        <v>18.341327879042591</v>
      </c>
      <c r="AE309" s="324">
        <f t="shared" si="69"/>
        <v>354.66893875844437</v>
      </c>
      <c r="AF309" s="258"/>
      <c r="AG309" s="256">
        <f>[1]!srEnew($C$11,$AB309,$C$49)</f>
        <v>23.372395471186795</v>
      </c>
      <c r="AH309" s="259">
        <f t="shared" si="65"/>
        <v>1963.2812195796907</v>
      </c>
      <c r="AI309" s="256">
        <f t="shared" si="66"/>
        <v>19.587661080480672</v>
      </c>
      <c r="AJ309" s="324">
        <f t="shared" si="67"/>
        <v>304.66893875844437</v>
      </c>
    </row>
    <row r="310" spans="6:36">
      <c r="F310" s="43">
        <v>1</v>
      </c>
      <c r="G310" s="43">
        <v>2</v>
      </c>
      <c r="H310" s="43">
        <v>3</v>
      </c>
      <c r="I310" s="296">
        <v>4</v>
      </c>
      <c r="J310" s="43">
        <v>0</v>
      </c>
      <c r="K310" s="43">
        <v>0</v>
      </c>
      <c r="L310" s="43">
        <v>0</v>
      </c>
      <c r="M310" s="43">
        <v>8</v>
      </c>
      <c r="N310" s="43">
        <v>0</v>
      </c>
      <c r="O310" s="43">
        <v>0</v>
      </c>
      <c r="P310" s="43">
        <v>0</v>
      </c>
      <c r="Q310" s="43">
        <v>0</v>
      </c>
      <c r="R310" s="254">
        <f t="shared" si="58"/>
        <v>581.34</v>
      </c>
      <c r="S310" s="302">
        <f t="shared" si="68"/>
        <v>4.7200000000000273</v>
      </c>
      <c r="T310" s="297" t="str">
        <f t="shared" si="59"/>
        <v>1234000800000</v>
      </c>
      <c r="U310" s="270">
        <f t="shared" si="60"/>
        <v>388.65999999999997</v>
      </c>
      <c r="V310" s="270"/>
      <c r="W310" s="270"/>
      <c r="X310" s="270"/>
      <c r="Y310" s="270"/>
      <c r="Z310" s="270"/>
      <c r="AA310" s="303">
        <f t="shared" si="61"/>
        <v>30.156987898465172</v>
      </c>
      <c r="AB310" s="33">
        <f t="shared" si="62"/>
        <v>25.70568549670492</v>
      </c>
      <c r="AC310" s="257">
        <f t="shared" si="63"/>
        <v>2159.2775817232132</v>
      </c>
      <c r="AD310" s="258">
        <f t="shared" si="64"/>
        <v>18.466183863353301</v>
      </c>
      <c r="AE310" s="324">
        <f t="shared" si="69"/>
        <v>349.4049768944069</v>
      </c>
      <c r="AF310" s="258"/>
      <c r="AG310" s="256">
        <f>[1]!srEnew($C$11,$AB310,$C$49)</f>
        <v>23.081533495474972</v>
      </c>
      <c r="AH310" s="259">
        <f t="shared" si="65"/>
        <v>1938.8488136198976</v>
      </c>
      <c r="AI310" s="256">
        <f t="shared" si="66"/>
        <v>19.752695141665406</v>
      </c>
      <c r="AJ310" s="324">
        <f t="shared" si="67"/>
        <v>299.40497689440696</v>
      </c>
    </row>
    <row r="311" spans="6:36">
      <c r="F311" s="268">
        <v>0</v>
      </c>
      <c r="G311" s="268">
        <v>0</v>
      </c>
      <c r="H311" s="269">
        <v>0</v>
      </c>
      <c r="I311" s="296">
        <v>0</v>
      </c>
      <c r="J311" s="320">
        <v>5</v>
      </c>
      <c r="K311" s="296">
        <v>0</v>
      </c>
      <c r="L311" s="296">
        <v>0</v>
      </c>
      <c r="M311" s="43">
        <v>8</v>
      </c>
      <c r="N311" s="296">
        <v>0</v>
      </c>
      <c r="O311" s="296">
        <v>0</v>
      </c>
      <c r="P311" s="296">
        <v>0</v>
      </c>
      <c r="Q311" s="296">
        <v>0</v>
      </c>
      <c r="R311" s="254">
        <f t="shared" si="58"/>
        <v>586.18999999999994</v>
      </c>
      <c r="S311" s="302">
        <f t="shared" si="68"/>
        <v>4.8499999999999091</v>
      </c>
      <c r="T311" s="297" t="str">
        <f t="shared" si="59"/>
        <v>0000500800000</v>
      </c>
      <c r="U311" s="270">
        <f t="shared" si="60"/>
        <v>383.81000000000006</v>
      </c>
      <c r="V311" s="270"/>
      <c r="W311" s="270"/>
      <c r="X311" s="270"/>
      <c r="Y311" s="270"/>
      <c r="Z311" s="270"/>
      <c r="AA311" s="303">
        <f t="shared" si="61"/>
        <v>29.908459595959599</v>
      </c>
      <c r="AB311" s="33">
        <f t="shared" si="62"/>
        <v>25.427172569094839</v>
      </c>
      <c r="AC311" s="257">
        <f t="shared" si="63"/>
        <v>2135.8824958039663</v>
      </c>
      <c r="AD311" s="258">
        <f t="shared" si="64"/>
        <v>18.594478677740359</v>
      </c>
      <c r="AE311" s="324">
        <f t="shared" si="69"/>
        <v>343.99603302987703</v>
      </c>
      <c r="AF311" s="258"/>
      <c r="AG311" s="256">
        <f>[1]!srEnew($C$11,$AB311,$C$49)</f>
        <v>22.782660490771089</v>
      </c>
      <c r="AH311" s="259">
        <f t="shared" si="65"/>
        <v>1913.7434812247716</v>
      </c>
      <c r="AI311" s="256">
        <f t="shared" si="66"/>
        <v>19.922274632501409</v>
      </c>
      <c r="AJ311" s="324">
        <f t="shared" si="67"/>
        <v>293.99603302987703</v>
      </c>
    </row>
    <row r="312" spans="6:36">
      <c r="F312" s="268">
        <v>0</v>
      </c>
      <c r="G312" s="268">
        <v>0</v>
      </c>
      <c r="H312" s="269">
        <v>0</v>
      </c>
      <c r="I312" s="296">
        <v>0</v>
      </c>
      <c r="J312" s="296">
        <v>0</v>
      </c>
      <c r="K312" s="320">
        <v>6</v>
      </c>
      <c r="L312" s="296">
        <v>0</v>
      </c>
      <c r="M312" s="43">
        <v>8</v>
      </c>
      <c r="N312" s="296">
        <v>0</v>
      </c>
      <c r="O312" s="296">
        <v>0</v>
      </c>
      <c r="P312" s="296">
        <v>0</v>
      </c>
      <c r="Q312" s="296">
        <v>0</v>
      </c>
      <c r="R312" s="254">
        <f t="shared" si="58"/>
        <v>586.75</v>
      </c>
      <c r="S312" s="302">
        <f t="shared" si="68"/>
        <v>0.56000000000005912</v>
      </c>
      <c r="T312" s="297" t="str">
        <f t="shared" si="59"/>
        <v>0000060800000</v>
      </c>
      <c r="U312" s="270">
        <f t="shared" si="60"/>
        <v>383.25</v>
      </c>
      <c r="V312" s="270"/>
      <c r="W312" s="270"/>
      <c r="X312" s="270"/>
      <c r="Y312" s="270"/>
      <c r="Z312" s="270"/>
      <c r="AA312" s="303">
        <f t="shared" si="61"/>
        <v>29.879763544536274</v>
      </c>
      <c r="AB312" s="33">
        <f t="shared" si="62"/>
        <v>25.395014375391405</v>
      </c>
      <c r="AC312" s="257">
        <f t="shared" si="63"/>
        <v>2133.181207532878</v>
      </c>
      <c r="AD312" s="258">
        <f t="shared" si="64"/>
        <v>18.609292099607732</v>
      </c>
      <c r="AE312" s="324">
        <f t="shared" si="69"/>
        <v>343.3714951816014</v>
      </c>
      <c r="AF312" s="258"/>
      <c r="AG312" s="256">
        <f>[1]!srEnew($C$11,$AB312,$C$49)</f>
        <v>22.74815144280528</v>
      </c>
      <c r="AH312" s="259">
        <f t="shared" si="65"/>
        <v>1910.8447211956436</v>
      </c>
      <c r="AI312" s="256">
        <f t="shared" si="66"/>
        <v>19.94185494484536</v>
      </c>
      <c r="AJ312" s="324">
        <f t="shared" si="67"/>
        <v>293.3714951816014</v>
      </c>
    </row>
    <row r="313" spans="6:36">
      <c r="F313" s="43">
        <v>1</v>
      </c>
      <c r="G313" s="43">
        <v>2</v>
      </c>
      <c r="H313" s="43">
        <v>3</v>
      </c>
      <c r="I313" s="296">
        <v>4</v>
      </c>
      <c r="J313" s="43">
        <v>0</v>
      </c>
      <c r="K313" s="43">
        <v>0</v>
      </c>
      <c r="L313" s="43">
        <v>0</v>
      </c>
      <c r="M313" s="43">
        <v>8</v>
      </c>
      <c r="N313" s="43">
        <v>0</v>
      </c>
      <c r="O313" s="296" t="s">
        <v>145</v>
      </c>
      <c r="P313" s="43">
        <v>0</v>
      </c>
      <c r="Q313" s="43">
        <v>0</v>
      </c>
      <c r="R313" s="254">
        <f t="shared" si="58"/>
        <v>586.82000000000005</v>
      </c>
      <c r="S313" s="302">
        <f t="shared" si="68"/>
        <v>7.0000000000050022E-2</v>
      </c>
      <c r="T313" s="297" t="str">
        <f t="shared" si="59"/>
        <v>123400080A000</v>
      </c>
      <c r="U313" s="270">
        <f t="shared" si="60"/>
        <v>383.17999999999995</v>
      </c>
      <c r="V313" s="270"/>
      <c r="W313" s="270"/>
      <c r="X313" s="270"/>
      <c r="Y313" s="270"/>
      <c r="Z313" s="270"/>
      <c r="AA313" s="303">
        <f t="shared" si="61"/>
        <v>29.876176538108353</v>
      </c>
      <c r="AB313" s="33">
        <f t="shared" si="62"/>
        <v>25.390994601178473</v>
      </c>
      <c r="AC313" s="257">
        <f t="shared" si="63"/>
        <v>2132.8435464989916</v>
      </c>
      <c r="AD313" s="258">
        <f t="shared" si="64"/>
        <v>18.611143777341155</v>
      </c>
      <c r="AE313" s="324">
        <f t="shared" si="69"/>
        <v>343.29342795056687</v>
      </c>
      <c r="AF313" s="258"/>
      <c r="AG313" s="256">
        <f>[1]!srEnew($C$11,$AB313,$C$49)</f>
        <v>22.743837811809549</v>
      </c>
      <c r="AH313" s="259">
        <f t="shared" si="65"/>
        <v>1910.482376192002</v>
      </c>
      <c r="AI313" s="256">
        <f t="shared" si="66"/>
        <v>19.944302483888361</v>
      </c>
      <c r="AJ313" s="324">
        <f t="shared" si="67"/>
        <v>293.29342795056687</v>
      </c>
    </row>
    <row r="314" spans="6:36">
      <c r="F314" s="268">
        <v>0</v>
      </c>
      <c r="G314" s="268">
        <v>0</v>
      </c>
      <c r="H314" s="269">
        <v>0</v>
      </c>
      <c r="I314" s="296">
        <v>0</v>
      </c>
      <c r="J314" s="320">
        <v>5</v>
      </c>
      <c r="K314" s="296">
        <v>0</v>
      </c>
      <c r="L314" s="296">
        <v>0</v>
      </c>
      <c r="M314" s="43">
        <v>8</v>
      </c>
      <c r="N314" s="296">
        <v>0</v>
      </c>
      <c r="O314" s="296" t="s">
        <v>315</v>
      </c>
      <c r="P314" s="296">
        <v>0</v>
      </c>
      <c r="Q314" s="296">
        <v>0</v>
      </c>
      <c r="R314" s="254">
        <f t="shared" si="58"/>
        <v>591.66999999999996</v>
      </c>
      <c r="S314" s="302">
        <f t="shared" si="68"/>
        <v>4.8499999999999091</v>
      </c>
      <c r="T314" s="297" t="str">
        <f t="shared" si="59"/>
        <v>000050080A000</v>
      </c>
      <c r="U314" s="270">
        <f t="shared" si="60"/>
        <v>378.33000000000004</v>
      </c>
      <c r="V314" s="270"/>
      <c r="W314" s="270"/>
      <c r="X314" s="270"/>
      <c r="Y314" s="270"/>
      <c r="Z314" s="270"/>
      <c r="AA314" s="303">
        <f t="shared" si="61"/>
        <v>29.619091226234087</v>
      </c>
      <c r="AB314" s="33">
        <f t="shared" si="62"/>
        <v>25.111493284828018</v>
      </c>
      <c r="AC314" s="257">
        <f t="shared" si="63"/>
        <v>2109.3654359255534</v>
      </c>
      <c r="AD314" s="258">
        <f t="shared" si="64"/>
        <v>18.739893885315755</v>
      </c>
      <c r="AE314" s="324">
        <f t="shared" si="69"/>
        <v>337.86528878598796</v>
      </c>
      <c r="AF314" s="258"/>
      <c r="AG314" s="256">
        <f>[1]!srEnew($C$11,$AB314,$C$49)</f>
        <v>22.443904164372903</v>
      </c>
      <c r="AH314" s="259">
        <f t="shared" si="65"/>
        <v>1885.2879498073239</v>
      </c>
      <c r="AI314" s="256">
        <f t="shared" si="66"/>
        <v>20.114483779677474</v>
      </c>
      <c r="AJ314" s="324">
        <f t="shared" si="67"/>
        <v>287.86528878598796</v>
      </c>
    </row>
    <row r="315" spans="6:36">
      <c r="F315" s="268">
        <v>0</v>
      </c>
      <c r="G315" s="268">
        <v>0</v>
      </c>
      <c r="H315" s="269">
        <v>0</v>
      </c>
      <c r="I315" s="296">
        <v>0</v>
      </c>
      <c r="J315" s="296">
        <v>0</v>
      </c>
      <c r="K315" s="320">
        <v>6</v>
      </c>
      <c r="L315" s="296">
        <v>0</v>
      </c>
      <c r="M315" s="43">
        <v>8</v>
      </c>
      <c r="N315" s="296">
        <v>0</v>
      </c>
      <c r="O315" s="296" t="s">
        <v>330</v>
      </c>
      <c r="P315" s="296">
        <v>0</v>
      </c>
      <c r="Q315" s="296">
        <v>0</v>
      </c>
      <c r="R315" s="254">
        <f t="shared" si="58"/>
        <v>592.23</v>
      </c>
      <c r="S315" s="302">
        <f t="shared" si="68"/>
        <v>0.56000000000005912</v>
      </c>
      <c r="T315" s="297" t="str">
        <f t="shared" si="59"/>
        <v>000006080A000</v>
      </c>
      <c r="U315" s="270">
        <f t="shared" si="60"/>
        <v>377.77</v>
      </c>
      <c r="V315" s="270"/>
      <c r="W315" s="270"/>
      <c r="X315" s="270"/>
      <c r="Y315" s="270"/>
      <c r="Z315" s="270"/>
      <c r="AA315" s="303">
        <f t="shared" si="61"/>
        <v>29.588566195709053</v>
      </c>
      <c r="AB315" s="33">
        <f t="shared" si="62"/>
        <v>25.079123832462521</v>
      </c>
      <c r="AC315" s="257">
        <f t="shared" si="63"/>
        <v>2106.6464019268519</v>
      </c>
      <c r="AD315" s="258">
        <f t="shared" si="64"/>
        <v>18.754804621843061</v>
      </c>
      <c r="AE315" s="324">
        <f t="shared" si="69"/>
        <v>337.2366481254881</v>
      </c>
      <c r="AF315" s="258"/>
      <c r="AG315" s="256">
        <f>[1]!srEnew($C$11,$AB315,$C$49)</f>
        <v>22.409168414143604</v>
      </c>
      <c r="AH315" s="259">
        <f t="shared" si="65"/>
        <v>1882.3701467880628</v>
      </c>
      <c r="AI315" s="256">
        <f t="shared" si="66"/>
        <v>20.134192722087736</v>
      </c>
      <c r="AJ315" s="324">
        <f t="shared" si="67"/>
        <v>287.2366481254881</v>
      </c>
    </row>
    <row r="316" spans="6:36">
      <c r="F316" s="305">
        <v>1</v>
      </c>
      <c r="G316" s="43">
        <v>0</v>
      </c>
      <c r="H316" s="43">
        <v>0</v>
      </c>
      <c r="I316" s="43">
        <v>0</v>
      </c>
      <c r="J316" s="296">
        <v>5</v>
      </c>
      <c r="K316" s="43">
        <v>0</v>
      </c>
      <c r="L316" s="43">
        <v>0</v>
      </c>
      <c r="M316" s="43">
        <v>8</v>
      </c>
      <c r="N316" s="43">
        <v>0</v>
      </c>
      <c r="O316" s="43">
        <v>0</v>
      </c>
      <c r="P316" s="43">
        <v>0</v>
      </c>
      <c r="Q316" s="43">
        <v>0</v>
      </c>
      <c r="R316" s="254">
        <f t="shared" si="58"/>
        <v>596.39</v>
      </c>
      <c r="S316" s="302">
        <f t="shared" si="68"/>
        <v>4.1599999999999682</v>
      </c>
      <c r="T316" s="297" t="str">
        <f t="shared" si="59"/>
        <v>1000500800000</v>
      </c>
      <c r="U316" s="270">
        <f t="shared" si="60"/>
        <v>373.61</v>
      </c>
      <c r="V316" s="270"/>
      <c r="W316" s="270"/>
      <c r="X316" s="270"/>
      <c r="Y316" s="270"/>
      <c r="Z316" s="270"/>
      <c r="AA316" s="303">
        <f t="shared" si="61"/>
        <v>29.361808826094542</v>
      </c>
      <c r="AB316" s="33">
        <f t="shared" si="62"/>
        <v>24.838665043461692</v>
      </c>
      <c r="AC316" s="257">
        <f t="shared" si="63"/>
        <v>2086.447863650782</v>
      </c>
      <c r="AD316" s="258">
        <f t="shared" si="64"/>
        <v>18.865570093188747</v>
      </c>
      <c r="AE316" s="324">
        <f t="shared" si="69"/>
        <v>332.56674607606084</v>
      </c>
      <c r="AF316" s="258"/>
      <c r="AG316" s="256">
        <f>[1]!srEnew($C$11,$AB316,$C$49)</f>
        <v>22.151131412440233</v>
      </c>
      <c r="AH316" s="259">
        <f t="shared" si="65"/>
        <v>1860.6950386449796</v>
      </c>
      <c r="AI316" s="256">
        <f t="shared" si="66"/>
        <v>20.280602008563985</v>
      </c>
      <c r="AJ316" s="324">
        <f t="shared" si="67"/>
        <v>282.56674607606084</v>
      </c>
    </row>
    <row r="317" spans="6:36">
      <c r="F317" s="305">
        <v>1</v>
      </c>
      <c r="G317" s="43">
        <v>0</v>
      </c>
      <c r="H317" s="43">
        <v>0</v>
      </c>
      <c r="I317" s="43">
        <v>0</v>
      </c>
      <c r="J317" s="43">
        <v>0</v>
      </c>
      <c r="K317" s="43">
        <v>6</v>
      </c>
      <c r="L317" s="43">
        <v>0</v>
      </c>
      <c r="M317" s="43">
        <v>8</v>
      </c>
      <c r="N317" s="43">
        <v>0</v>
      </c>
      <c r="O317" s="43">
        <v>0</v>
      </c>
      <c r="P317" s="43">
        <v>0</v>
      </c>
      <c r="Q317" s="43">
        <v>0</v>
      </c>
      <c r="R317" s="254">
        <f t="shared" si="58"/>
        <v>596.95000000000005</v>
      </c>
      <c r="S317" s="302">
        <f t="shared" si="68"/>
        <v>0.56000000000005912</v>
      </c>
      <c r="T317" s="297" t="str">
        <f t="shared" si="59"/>
        <v>1000060800000</v>
      </c>
      <c r="U317" s="270">
        <f t="shared" si="60"/>
        <v>373.04999999999995</v>
      </c>
      <c r="V317" s="270"/>
      <c r="W317" s="270"/>
      <c r="X317" s="270"/>
      <c r="Y317" s="270"/>
      <c r="Z317" s="270"/>
      <c r="AA317" s="303">
        <f t="shared" si="61"/>
        <v>29.331283795569508</v>
      </c>
      <c r="AB317" s="33">
        <f t="shared" si="62"/>
        <v>24.806295591096191</v>
      </c>
      <c r="AC317" s="257">
        <f t="shared" si="63"/>
        <v>2083.7288296520801</v>
      </c>
      <c r="AD317" s="258">
        <f t="shared" si="64"/>
        <v>18.880480829716056</v>
      </c>
      <c r="AE317" s="324">
        <f t="shared" si="69"/>
        <v>331.93810541556087</v>
      </c>
      <c r="AF317" s="258"/>
      <c r="AG317" s="256">
        <f>[1]!srEnew($C$11,$AB317,$C$49)</f>
        <v>22.116395662210923</v>
      </c>
      <c r="AH317" s="259">
        <f t="shared" si="65"/>
        <v>1857.7772356257176</v>
      </c>
      <c r="AI317" s="256">
        <f t="shared" si="66"/>
        <v>20.300310950974254</v>
      </c>
      <c r="AJ317" s="324">
        <f t="shared" si="67"/>
        <v>281.93810541556087</v>
      </c>
    </row>
    <row r="318" spans="6:36">
      <c r="F318" s="43">
        <v>0</v>
      </c>
      <c r="G318" s="305">
        <v>2</v>
      </c>
      <c r="H318" s="43">
        <v>0</v>
      </c>
      <c r="I318" s="43">
        <v>0</v>
      </c>
      <c r="J318" s="296">
        <v>5</v>
      </c>
      <c r="K318" s="43">
        <v>0</v>
      </c>
      <c r="L318" s="43">
        <v>0</v>
      </c>
      <c r="M318" s="43">
        <v>8</v>
      </c>
      <c r="N318" s="43">
        <v>0</v>
      </c>
      <c r="O318" s="43">
        <v>0</v>
      </c>
      <c r="P318" s="43">
        <v>0</v>
      </c>
      <c r="Q318" s="43">
        <v>0</v>
      </c>
      <c r="R318" s="254">
        <f t="shared" si="58"/>
        <v>598.99</v>
      </c>
      <c r="S318" s="302">
        <f t="shared" si="68"/>
        <v>2.0399999999999636</v>
      </c>
      <c r="T318" s="297" t="str">
        <f t="shared" si="59"/>
        <v>0200500800000</v>
      </c>
      <c r="U318" s="270">
        <f t="shared" si="60"/>
        <v>371.01</v>
      </c>
      <c r="V318" s="270"/>
      <c r="W318" s="270"/>
      <c r="X318" s="270"/>
      <c r="Y318" s="270"/>
      <c r="Z318" s="270"/>
      <c r="AA318" s="303">
        <f t="shared" si="61"/>
        <v>29.220085470085472</v>
      </c>
      <c r="AB318" s="33">
        <f t="shared" si="62"/>
        <v>24.688378300336169</v>
      </c>
      <c r="AC318" s="257">
        <f t="shared" si="63"/>
        <v>2073.8237772282382</v>
      </c>
      <c r="AD318" s="258">
        <f t="shared" si="64"/>
        <v>18.934798512779807</v>
      </c>
      <c r="AE318" s="324">
        <f t="shared" si="69"/>
        <v>329.64805729516866</v>
      </c>
      <c r="AF318" s="258"/>
      <c r="AG318" s="256">
        <f>[1]!srEnew($C$11,$AB318,$C$49)</f>
        <v>21.989858286375618</v>
      </c>
      <c r="AH318" s="259">
        <f t="shared" si="65"/>
        <v>1847.1480960555518</v>
      </c>
      <c r="AI318" s="256">
        <f t="shared" si="66"/>
        <v>20.372107812611642</v>
      </c>
      <c r="AJ318" s="324">
        <f t="shared" si="67"/>
        <v>279.64805729516871</v>
      </c>
    </row>
    <row r="319" spans="6:36">
      <c r="F319" s="43">
        <v>0</v>
      </c>
      <c r="G319" s="305">
        <v>2</v>
      </c>
      <c r="H319" s="43">
        <v>0</v>
      </c>
      <c r="I319" s="43">
        <v>0</v>
      </c>
      <c r="J319" s="43">
        <v>0</v>
      </c>
      <c r="K319" s="43">
        <v>6</v>
      </c>
      <c r="L319" s="43">
        <v>0</v>
      </c>
      <c r="M319" s="43">
        <v>8</v>
      </c>
      <c r="N319" s="43">
        <v>0</v>
      </c>
      <c r="O319" s="43">
        <v>0</v>
      </c>
      <c r="P319" s="43">
        <v>0</v>
      </c>
      <c r="Q319" s="43">
        <v>0</v>
      </c>
      <c r="R319" s="254">
        <f t="shared" si="58"/>
        <v>599.54999999999995</v>
      </c>
      <c r="S319" s="302">
        <f t="shared" si="68"/>
        <v>0.55999999999994543</v>
      </c>
      <c r="T319" s="297" t="str">
        <f t="shared" si="59"/>
        <v>0200060800000</v>
      </c>
      <c r="U319" s="270">
        <f t="shared" si="60"/>
        <v>370.45000000000005</v>
      </c>
      <c r="V319" s="270"/>
      <c r="W319" s="270"/>
      <c r="X319" s="270"/>
      <c r="Y319" s="270"/>
      <c r="Z319" s="270"/>
      <c r="AA319" s="303">
        <f t="shared" si="61"/>
        <v>29.189560439560442</v>
      </c>
      <c r="AB319" s="33">
        <f t="shared" si="62"/>
        <v>24.656008847970675</v>
      </c>
      <c r="AC319" s="257">
        <f t="shared" si="63"/>
        <v>2071.1047432295368</v>
      </c>
      <c r="AD319" s="258">
        <f t="shared" si="64"/>
        <v>18.949709249307109</v>
      </c>
      <c r="AE319" s="324">
        <f t="shared" si="69"/>
        <v>329.01941663466886</v>
      </c>
      <c r="AF319" s="258"/>
      <c r="AG319" s="256">
        <f>[1]!srEnew($C$11,$AB319,$C$49)</f>
        <v>21.95512253614632</v>
      </c>
      <c r="AH319" s="259">
        <f t="shared" si="65"/>
        <v>1844.2302930362907</v>
      </c>
      <c r="AI319" s="256">
        <f t="shared" si="66"/>
        <v>20.391816755021907</v>
      </c>
      <c r="AJ319" s="324">
        <f t="shared" si="67"/>
        <v>279.01941663466891</v>
      </c>
    </row>
    <row r="320" spans="6:36">
      <c r="F320" s="305">
        <v>1</v>
      </c>
      <c r="G320" s="43">
        <v>0</v>
      </c>
      <c r="H320" s="43">
        <v>0</v>
      </c>
      <c r="I320" s="43">
        <v>0</v>
      </c>
      <c r="J320" s="296">
        <v>5</v>
      </c>
      <c r="K320" s="43">
        <v>0</v>
      </c>
      <c r="L320" s="43">
        <v>0</v>
      </c>
      <c r="M320" s="43">
        <v>8</v>
      </c>
      <c r="N320" s="43">
        <v>0</v>
      </c>
      <c r="O320" s="296" t="s">
        <v>145</v>
      </c>
      <c r="P320" s="43">
        <v>0</v>
      </c>
      <c r="Q320" s="43">
        <v>0</v>
      </c>
      <c r="R320" s="254">
        <f t="shared" si="58"/>
        <v>601.87</v>
      </c>
      <c r="S320" s="302">
        <f t="shared" si="68"/>
        <v>2.32000000000005</v>
      </c>
      <c r="T320" s="297" t="str">
        <f t="shared" si="59"/>
        <v>100050080A000</v>
      </c>
      <c r="U320" s="270">
        <f t="shared" si="60"/>
        <v>368.13</v>
      </c>
      <c r="V320" s="270"/>
      <c r="W320" s="270"/>
      <c r="X320" s="270"/>
      <c r="Y320" s="270"/>
      <c r="Z320" s="270"/>
      <c r="AA320" s="303">
        <f t="shared" si="61"/>
        <v>29.063099598813885</v>
      </c>
      <c r="AB320" s="33">
        <f t="shared" si="62"/>
        <v>24.521906831027898</v>
      </c>
      <c r="AC320" s="257">
        <f t="shared" si="63"/>
        <v>2059.8401738063435</v>
      </c>
      <c r="AD320" s="258">
        <f t="shared" si="64"/>
        <v>19.011482300634515</v>
      </c>
      <c r="AE320" s="324">
        <f t="shared" si="69"/>
        <v>326.4150481840266</v>
      </c>
      <c r="AF320" s="258"/>
      <c r="AG320" s="256">
        <f>[1]!srEnew($C$11,$AB320,$C$49)</f>
        <v>21.811217285196353</v>
      </c>
      <c r="AH320" s="259">
        <f t="shared" si="65"/>
        <v>1832.1422519564937</v>
      </c>
      <c r="AI320" s="256">
        <f t="shared" si="66"/>
        <v>20.473468087864433</v>
      </c>
      <c r="AJ320" s="324">
        <f t="shared" si="67"/>
        <v>276.4150481840266</v>
      </c>
    </row>
    <row r="321" spans="6:36">
      <c r="F321" s="305">
        <v>1</v>
      </c>
      <c r="G321" s="43">
        <v>0</v>
      </c>
      <c r="H321" s="43">
        <v>0</v>
      </c>
      <c r="I321" s="43">
        <v>0</v>
      </c>
      <c r="J321" s="43">
        <v>0</v>
      </c>
      <c r="K321" s="43">
        <v>6</v>
      </c>
      <c r="L321" s="43">
        <v>0</v>
      </c>
      <c r="M321" s="43">
        <v>8</v>
      </c>
      <c r="N321" s="43">
        <v>0</v>
      </c>
      <c r="O321" s="296" t="s">
        <v>314</v>
      </c>
      <c r="P321" s="43">
        <v>0</v>
      </c>
      <c r="Q321" s="43">
        <v>0</v>
      </c>
      <c r="R321" s="254">
        <f t="shared" si="58"/>
        <v>602.43000000000006</v>
      </c>
      <c r="S321" s="302">
        <f t="shared" si="68"/>
        <v>0.56000000000005912</v>
      </c>
      <c r="T321" s="297" t="str">
        <f t="shared" si="59"/>
        <v>100006080A000</v>
      </c>
      <c r="U321" s="270">
        <f t="shared" si="60"/>
        <v>367.56999999999994</v>
      </c>
      <c r="V321" s="270"/>
      <c r="W321" s="270"/>
      <c r="X321" s="270"/>
      <c r="Y321" s="270"/>
      <c r="Z321" s="270"/>
      <c r="AA321" s="303">
        <f t="shared" si="61"/>
        <v>29.032574568288851</v>
      </c>
      <c r="AB321" s="33">
        <f t="shared" si="62"/>
        <v>24.489537378662398</v>
      </c>
      <c r="AC321" s="257">
        <f t="shared" si="63"/>
        <v>2057.1211398076416</v>
      </c>
      <c r="AD321" s="258">
        <f t="shared" si="64"/>
        <v>19.026393037161821</v>
      </c>
      <c r="AE321" s="324">
        <f t="shared" si="69"/>
        <v>325.78640752352669</v>
      </c>
      <c r="AF321" s="258"/>
      <c r="AG321" s="256">
        <f>[1]!srEnew($C$11,$AB321,$C$49)</f>
        <v>21.776481534967051</v>
      </c>
      <c r="AH321" s="259">
        <f t="shared" si="65"/>
        <v>1829.2244489372322</v>
      </c>
      <c r="AI321" s="256">
        <f t="shared" si="66"/>
        <v>20.493177030274698</v>
      </c>
      <c r="AJ321" s="324">
        <f t="shared" si="67"/>
        <v>275.78640752352675</v>
      </c>
    </row>
    <row r="322" spans="6:36">
      <c r="F322" s="43">
        <v>0</v>
      </c>
      <c r="G322" s="305">
        <v>2</v>
      </c>
      <c r="H322" s="43">
        <v>0</v>
      </c>
      <c r="I322" s="43">
        <v>0</v>
      </c>
      <c r="J322" s="296">
        <v>5</v>
      </c>
      <c r="K322" s="43">
        <v>0</v>
      </c>
      <c r="L322" s="43">
        <v>0</v>
      </c>
      <c r="M322" s="43">
        <v>8</v>
      </c>
      <c r="N322" s="43">
        <v>0</v>
      </c>
      <c r="O322" s="296" t="s">
        <v>329</v>
      </c>
      <c r="P322" s="43">
        <v>0</v>
      </c>
      <c r="Q322" s="43">
        <v>0</v>
      </c>
      <c r="R322" s="254">
        <f t="shared" si="58"/>
        <v>604.47</v>
      </c>
      <c r="S322" s="302">
        <f t="shared" si="68"/>
        <v>2.0399999999999636</v>
      </c>
      <c r="T322" s="297" t="str">
        <f t="shared" si="59"/>
        <v>020050080A000</v>
      </c>
      <c r="U322" s="270">
        <f t="shared" si="60"/>
        <v>365.53</v>
      </c>
      <c r="V322" s="270"/>
      <c r="W322" s="270"/>
      <c r="X322" s="270"/>
      <c r="Y322" s="270"/>
      <c r="Z322" s="270"/>
      <c r="AA322" s="303">
        <f t="shared" si="61"/>
        <v>28.921376242804811</v>
      </c>
      <c r="AB322" s="33">
        <f t="shared" si="62"/>
        <v>24.371620087902375</v>
      </c>
      <c r="AC322" s="257">
        <f t="shared" si="63"/>
        <v>2047.2160873837995</v>
      </c>
      <c r="AD322" s="258">
        <f t="shared" si="64"/>
        <v>19.080710720225575</v>
      </c>
      <c r="AE322" s="324">
        <f t="shared" si="69"/>
        <v>323.49635940313442</v>
      </c>
      <c r="AF322" s="258"/>
      <c r="AG322" s="256">
        <f>[1]!srEnew($C$11,$AB322,$C$49)</f>
        <v>21.649944159131739</v>
      </c>
      <c r="AH322" s="259">
        <f t="shared" si="65"/>
        <v>1818.595309367066</v>
      </c>
      <c r="AI322" s="256">
        <f t="shared" si="66"/>
        <v>20.564973891912093</v>
      </c>
      <c r="AJ322" s="324">
        <f t="shared" si="67"/>
        <v>273.49635940313442</v>
      </c>
    </row>
    <row r="323" spans="6:36">
      <c r="F323" s="43">
        <v>0</v>
      </c>
      <c r="G323" s="305">
        <v>2</v>
      </c>
      <c r="H323" s="43">
        <v>0</v>
      </c>
      <c r="I323" s="43">
        <v>0</v>
      </c>
      <c r="J323" s="43">
        <v>0</v>
      </c>
      <c r="K323" s="43">
        <v>6</v>
      </c>
      <c r="L323" s="43">
        <v>0</v>
      </c>
      <c r="M323" s="43">
        <v>8</v>
      </c>
      <c r="N323" s="43">
        <v>0</v>
      </c>
      <c r="O323" s="296" t="s">
        <v>145</v>
      </c>
      <c r="P323" s="43">
        <v>0</v>
      </c>
      <c r="Q323" s="43">
        <v>0</v>
      </c>
      <c r="R323" s="254">
        <f t="shared" si="58"/>
        <v>605.03</v>
      </c>
      <c r="S323" s="302">
        <f t="shared" si="68"/>
        <v>0.55999999999994543</v>
      </c>
      <c r="T323" s="297" t="str">
        <f t="shared" si="59"/>
        <v>020006080A000</v>
      </c>
      <c r="U323" s="270">
        <f t="shared" si="60"/>
        <v>364.97</v>
      </c>
      <c r="V323" s="270"/>
      <c r="W323" s="270"/>
      <c r="X323" s="270"/>
      <c r="Y323" s="270"/>
      <c r="Z323" s="270"/>
      <c r="AA323" s="303">
        <f t="shared" si="61"/>
        <v>28.890851212279784</v>
      </c>
      <c r="AB323" s="33">
        <f t="shared" si="62"/>
        <v>24.339250635536882</v>
      </c>
      <c r="AC323" s="257">
        <f t="shared" si="63"/>
        <v>2044.4970533850981</v>
      </c>
      <c r="AD323" s="258">
        <f t="shared" si="64"/>
        <v>19.095621456752877</v>
      </c>
      <c r="AE323" s="324">
        <f t="shared" si="69"/>
        <v>322.86771874263468</v>
      </c>
      <c r="AF323" s="258"/>
      <c r="AG323" s="256">
        <f>[1]!srEnew($C$11,$AB323,$C$49)</f>
        <v>21.615208408902443</v>
      </c>
      <c r="AH323" s="259">
        <f t="shared" si="65"/>
        <v>1815.6775063478053</v>
      </c>
      <c r="AI323" s="256">
        <f t="shared" si="66"/>
        <v>20.584682834322354</v>
      </c>
      <c r="AJ323" s="324">
        <f t="shared" si="67"/>
        <v>272.86771874263468</v>
      </c>
    </row>
    <row r="324" spans="6:36">
      <c r="F324" s="43">
        <v>1</v>
      </c>
      <c r="G324" s="43">
        <v>2</v>
      </c>
      <c r="H324" s="43">
        <v>0</v>
      </c>
      <c r="I324" s="43">
        <v>0</v>
      </c>
      <c r="J324" s="296">
        <v>5</v>
      </c>
      <c r="K324" s="43">
        <v>0</v>
      </c>
      <c r="L324" s="43">
        <v>0</v>
      </c>
      <c r="M324" s="43">
        <v>8</v>
      </c>
      <c r="N324" s="43">
        <v>0</v>
      </c>
      <c r="O324" s="43">
        <v>0</v>
      </c>
      <c r="P324" s="43">
        <v>0</v>
      </c>
      <c r="Q324" s="43">
        <v>0</v>
      </c>
      <c r="R324" s="254">
        <f t="shared" si="58"/>
        <v>609.18999999999994</v>
      </c>
      <c r="S324" s="302">
        <f t="shared" si="68"/>
        <v>4.1599999999999682</v>
      </c>
      <c r="T324" s="297" t="str">
        <f t="shared" si="59"/>
        <v>1200500800000</v>
      </c>
      <c r="U324" s="270">
        <f t="shared" si="60"/>
        <v>360.81000000000006</v>
      </c>
      <c r="V324" s="270"/>
      <c r="W324" s="270"/>
      <c r="X324" s="270"/>
      <c r="Y324" s="270"/>
      <c r="Z324" s="270"/>
      <c r="AA324" s="303">
        <f t="shared" si="61"/>
        <v>28.664093842665274</v>
      </c>
      <c r="AB324" s="33">
        <f t="shared" si="62"/>
        <v>24.098791846536056</v>
      </c>
      <c r="AC324" s="257">
        <f t="shared" si="63"/>
        <v>2024.2985151090286</v>
      </c>
      <c r="AD324" s="258">
        <f t="shared" si="64"/>
        <v>19.206386928098564</v>
      </c>
      <c r="AE324" s="324">
        <f t="shared" si="69"/>
        <v>318.19781669320741</v>
      </c>
      <c r="AF324" s="258"/>
      <c r="AG324" s="256">
        <f>[1]!srEnew($C$11,$AB324,$C$49)</f>
        <v>21.353385042429327</v>
      </c>
      <c r="AH324" s="259">
        <f t="shared" si="65"/>
        <v>1793.6843435640635</v>
      </c>
      <c r="AI324" s="256">
        <f t="shared" si="66"/>
        <v>20.738613725023516</v>
      </c>
      <c r="AJ324" s="324">
        <f t="shared" si="67"/>
        <v>268.19781669320741</v>
      </c>
    </row>
    <row r="325" spans="6:36">
      <c r="F325" s="43">
        <v>1</v>
      </c>
      <c r="G325" s="43">
        <v>2</v>
      </c>
      <c r="H325" s="43">
        <v>0</v>
      </c>
      <c r="I325" s="43">
        <v>0</v>
      </c>
      <c r="J325" s="43">
        <v>0</v>
      </c>
      <c r="K325" s="43">
        <v>6</v>
      </c>
      <c r="L325" s="43">
        <v>0</v>
      </c>
      <c r="M325" s="43">
        <v>8</v>
      </c>
      <c r="N325" s="43">
        <v>0</v>
      </c>
      <c r="O325" s="43">
        <v>0</v>
      </c>
      <c r="P325" s="43">
        <v>0</v>
      </c>
      <c r="Q325" s="43">
        <v>0</v>
      </c>
      <c r="R325" s="254">
        <f t="shared" si="58"/>
        <v>609.75</v>
      </c>
      <c r="S325" s="302">
        <f t="shared" si="68"/>
        <v>0.56000000000005912</v>
      </c>
      <c r="T325" s="297" t="str">
        <f t="shared" si="59"/>
        <v>1200060800000</v>
      </c>
      <c r="U325" s="270">
        <f t="shared" si="60"/>
        <v>360.25</v>
      </c>
      <c r="V325" s="270"/>
      <c r="W325" s="270"/>
      <c r="X325" s="270"/>
      <c r="Y325" s="270"/>
      <c r="Z325" s="270"/>
      <c r="AA325" s="303">
        <f t="shared" si="61"/>
        <v>28.63356881214024</v>
      </c>
      <c r="AB325" s="33">
        <f t="shared" si="62"/>
        <v>24.066422394170555</v>
      </c>
      <c r="AC325" s="257">
        <f t="shared" si="63"/>
        <v>2021.5794811103267</v>
      </c>
      <c r="AD325" s="258">
        <f t="shared" si="64"/>
        <v>19.221297664625869</v>
      </c>
      <c r="AE325" s="324">
        <f t="shared" si="69"/>
        <v>317.5691760327075</v>
      </c>
      <c r="AF325" s="258"/>
      <c r="AG325" s="256">
        <f>[1]!srEnew($C$11,$AB325,$C$49)</f>
        <v>21.316807244839378</v>
      </c>
      <c r="AH325" s="259">
        <f t="shared" si="65"/>
        <v>1790.6118085665078</v>
      </c>
      <c r="AI325" s="256">
        <f t="shared" si="66"/>
        <v>20.761981889947425</v>
      </c>
      <c r="AJ325" s="324">
        <f t="shared" si="67"/>
        <v>267.5691760327075</v>
      </c>
    </row>
    <row r="326" spans="6:36">
      <c r="F326" s="43">
        <v>0</v>
      </c>
      <c r="G326" s="43">
        <v>0</v>
      </c>
      <c r="H326" s="305">
        <v>3</v>
      </c>
      <c r="I326" s="43">
        <v>0</v>
      </c>
      <c r="J326" s="296">
        <v>5</v>
      </c>
      <c r="K326" s="43">
        <v>0</v>
      </c>
      <c r="L326" s="43">
        <v>0</v>
      </c>
      <c r="M326" s="43">
        <v>8</v>
      </c>
      <c r="N326" s="43">
        <v>0</v>
      </c>
      <c r="O326" s="43">
        <v>0</v>
      </c>
      <c r="P326" s="43">
        <v>0</v>
      </c>
      <c r="Q326" s="43">
        <v>0</v>
      </c>
      <c r="R326" s="254">
        <f t="shared" si="58"/>
        <v>609.99</v>
      </c>
      <c r="S326" s="302">
        <f t="shared" si="68"/>
        <v>0.24000000000000909</v>
      </c>
      <c r="T326" s="297" t="str">
        <f t="shared" si="59"/>
        <v>0030500800000</v>
      </c>
      <c r="U326" s="270">
        <f t="shared" si="60"/>
        <v>360.01</v>
      </c>
      <c r="V326" s="270"/>
      <c r="W326" s="270"/>
      <c r="X326" s="270"/>
      <c r="Y326" s="270"/>
      <c r="Z326" s="270"/>
      <c r="AA326" s="303">
        <f t="shared" si="61"/>
        <v>28.620486656200942</v>
      </c>
      <c r="AB326" s="33">
        <f t="shared" si="62"/>
        <v>24.052549771728199</v>
      </c>
      <c r="AC326" s="257">
        <f t="shared" si="63"/>
        <v>2020.4141808251686</v>
      </c>
      <c r="AD326" s="258">
        <f t="shared" si="64"/>
        <v>19.227687980280429</v>
      </c>
      <c r="AE326" s="324">
        <f t="shared" si="69"/>
        <v>317.29975860677899</v>
      </c>
      <c r="AF326" s="258"/>
      <c r="AG326" s="256">
        <f>[1]!srEnew($C$11,$AB326,$C$49)</f>
        <v>21.301131045872257</v>
      </c>
      <c r="AH326" s="259">
        <f t="shared" si="65"/>
        <v>1789.2950078532697</v>
      </c>
      <c r="AI326" s="256">
        <f t="shared" si="66"/>
        <v>20.771996817771957</v>
      </c>
      <c r="AJ326" s="324">
        <f t="shared" si="67"/>
        <v>267.29975860677899</v>
      </c>
    </row>
    <row r="327" spans="6:36">
      <c r="F327" s="43">
        <v>0</v>
      </c>
      <c r="G327" s="43">
        <v>0</v>
      </c>
      <c r="H327" s="305">
        <v>3</v>
      </c>
      <c r="I327" s="43">
        <v>0</v>
      </c>
      <c r="J327" s="43">
        <v>0</v>
      </c>
      <c r="K327" s="43">
        <v>6</v>
      </c>
      <c r="L327" s="43">
        <v>0</v>
      </c>
      <c r="M327" s="43">
        <v>8</v>
      </c>
      <c r="N327" s="43">
        <v>0</v>
      </c>
      <c r="O327" s="43">
        <v>0</v>
      </c>
      <c r="P327" s="43">
        <v>0</v>
      </c>
      <c r="Q327" s="43">
        <v>0</v>
      </c>
      <c r="R327" s="254">
        <f t="shared" si="58"/>
        <v>610.54999999999995</v>
      </c>
      <c r="S327" s="302">
        <f t="shared" si="68"/>
        <v>0.55999999999994543</v>
      </c>
      <c r="T327" s="297" t="str">
        <f t="shared" si="59"/>
        <v>0030060800000</v>
      </c>
      <c r="U327" s="270">
        <f t="shared" si="60"/>
        <v>359.45000000000005</v>
      </c>
      <c r="V327" s="270"/>
      <c r="W327" s="270"/>
      <c r="X327" s="270"/>
      <c r="Y327" s="270"/>
      <c r="Z327" s="270"/>
      <c r="AA327" s="303">
        <f t="shared" si="61"/>
        <v>28.589961625675915</v>
      </c>
      <c r="AB327" s="33">
        <f t="shared" si="62"/>
        <v>24.020180319362709</v>
      </c>
      <c r="AC327" s="257">
        <f t="shared" si="63"/>
        <v>2017.6951468264674</v>
      </c>
      <c r="AD327" s="258">
        <f t="shared" si="64"/>
        <v>19.242598716807731</v>
      </c>
      <c r="AE327" s="324">
        <f t="shared" si="69"/>
        <v>316.67111794627925</v>
      </c>
      <c r="AF327" s="258"/>
      <c r="AG327" s="256">
        <f>[1]!srEnew($C$11,$AB327,$C$49)</f>
        <v>21.264553248282319</v>
      </c>
      <c r="AH327" s="259">
        <f t="shared" si="65"/>
        <v>1786.2224728557148</v>
      </c>
      <c r="AI327" s="256">
        <f t="shared" si="66"/>
        <v>20.795364982695862</v>
      </c>
      <c r="AJ327" s="324">
        <f t="shared" si="67"/>
        <v>266.67111794627925</v>
      </c>
    </row>
    <row r="328" spans="6:36">
      <c r="F328" s="43">
        <v>1</v>
      </c>
      <c r="G328" s="43">
        <v>2</v>
      </c>
      <c r="H328" s="43">
        <v>0</v>
      </c>
      <c r="I328" s="43">
        <v>0</v>
      </c>
      <c r="J328" s="296">
        <v>5</v>
      </c>
      <c r="K328" s="43">
        <v>0</v>
      </c>
      <c r="L328" s="43">
        <v>0</v>
      </c>
      <c r="M328" s="43">
        <v>8</v>
      </c>
      <c r="N328" s="43">
        <v>0</v>
      </c>
      <c r="O328" s="296" t="s">
        <v>145</v>
      </c>
      <c r="P328" s="43">
        <v>0</v>
      </c>
      <c r="Q328" s="43">
        <v>0</v>
      </c>
      <c r="R328" s="254">
        <f t="shared" si="58"/>
        <v>614.66999999999996</v>
      </c>
      <c r="S328" s="302">
        <f t="shared" si="68"/>
        <v>4.1200000000000045</v>
      </c>
      <c r="T328" s="297" t="str">
        <f t="shared" si="59"/>
        <v>120050080A000</v>
      </c>
      <c r="U328" s="270">
        <f t="shared" si="60"/>
        <v>355.33000000000004</v>
      </c>
      <c r="V328" s="270"/>
      <c r="W328" s="270"/>
      <c r="X328" s="270"/>
      <c r="Y328" s="270"/>
      <c r="Z328" s="270"/>
      <c r="AA328" s="303">
        <f t="shared" si="61"/>
        <v>28.365384615384617</v>
      </c>
      <c r="AB328" s="33">
        <f t="shared" si="62"/>
        <v>23.78008060508979</v>
      </c>
      <c r="AC328" s="257">
        <f t="shared" si="63"/>
        <v>1997.5267708275424</v>
      </c>
      <c r="AD328" s="258">
        <f t="shared" si="64"/>
        <v>19.356341970555782</v>
      </c>
      <c r="AE328" s="324">
        <f t="shared" si="69"/>
        <v>312.047142774794</v>
      </c>
      <c r="AF328" s="258"/>
      <c r="AG328" s="256">
        <f>[1]!srEnew($C$11,$AB328,$C$49)</f>
        <v>20.995504746473607</v>
      </c>
      <c r="AH328" s="259">
        <f t="shared" si="65"/>
        <v>1763.6223987037829</v>
      </c>
      <c r="AI328" s="256">
        <f t="shared" si="66"/>
        <v>20.96724984665838</v>
      </c>
      <c r="AJ328" s="324">
        <f t="shared" si="67"/>
        <v>262.047142774794</v>
      </c>
    </row>
    <row r="329" spans="6:36">
      <c r="F329" s="43">
        <v>1</v>
      </c>
      <c r="G329" s="43">
        <v>2</v>
      </c>
      <c r="H329" s="43">
        <v>0</v>
      </c>
      <c r="I329" s="43">
        <v>0</v>
      </c>
      <c r="J329" s="43">
        <v>0</v>
      </c>
      <c r="K329" s="43">
        <v>6</v>
      </c>
      <c r="L329" s="43">
        <v>0</v>
      </c>
      <c r="M329" s="43">
        <v>8</v>
      </c>
      <c r="N329" s="43">
        <v>0</v>
      </c>
      <c r="O329" s="296" t="s">
        <v>314</v>
      </c>
      <c r="P329" s="43">
        <v>0</v>
      </c>
      <c r="Q329" s="43">
        <v>0</v>
      </c>
      <c r="R329" s="254">
        <f t="shared" si="58"/>
        <v>615.23</v>
      </c>
      <c r="S329" s="302">
        <f t="shared" si="68"/>
        <v>0.56000000000005912</v>
      </c>
      <c r="T329" s="297" t="str">
        <f t="shared" si="59"/>
        <v>120006080A000</v>
      </c>
      <c r="U329" s="270">
        <f t="shared" si="60"/>
        <v>354.77</v>
      </c>
      <c r="V329" s="270"/>
      <c r="W329" s="270"/>
      <c r="X329" s="270"/>
      <c r="Y329" s="270"/>
      <c r="Z329" s="270"/>
      <c r="AA329" s="303">
        <f t="shared" si="61"/>
        <v>28.334859584859583</v>
      </c>
      <c r="AB329" s="33">
        <f t="shared" si="62"/>
        <v>23.745411477345058</v>
      </c>
      <c r="AC329" s="257">
        <f t="shared" si="63"/>
        <v>1994.6145640969849</v>
      </c>
      <c r="AD329" s="258">
        <f t="shared" si="64"/>
        <v>19.376013111602813</v>
      </c>
      <c r="AE329" s="324">
        <f t="shared" si="69"/>
        <v>311.41970783469537</v>
      </c>
      <c r="AF329" s="258"/>
      <c r="AG329" s="256">
        <f>[1]!srEnew($C$11,$AB329,$C$49)</f>
        <v>20.958997104378774</v>
      </c>
      <c r="AH329" s="259">
        <f t="shared" si="65"/>
        <v>1760.555756767817</v>
      </c>
      <c r="AI329" s="256">
        <f t="shared" si="66"/>
        <v>20.990573191902367</v>
      </c>
      <c r="AJ329" s="324">
        <f t="shared" si="67"/>
        <v>261.41970783469537</v>
      </c>
    </row>
    <row r="330" spans="6:36">
      <c r="F330" s="43">
        <v>0</v>
      </c>
      <c r="G330" s="43">
        <v>0</v>
      </c>
      <c r="H330" s="305">
        <v>3</v>
      </c>
      <c r="I330" s="43">
        <v>0</v>
      </c>
      <c r="J330" s="296">
        <v>5</v>
      </c>
      <c r="K330" s="43">
        <v>0</v>
      </c>
      <c r="L330" s="43">
        <v>0</v>
      </c>
      <c r="M330" s="43">
        <v>8</v>
      </c>
      <c r="N330" s="43">
        <v>0</v>
      </c>
      <c r="O330" s="296" t="s">
        <v>145</v>
      </c>
      <c r="P330" s="43">
        <v>0</v>
      </c>
      <c r="Q330" s="43">
        <v>0</v>
      </c>
      <c r="R330" s="254">
        <f t="shared" si="58"/>
        <v>615.47</v>
      </c>
      <c r="S330" s="302">
        <f t="shared" si="68"/>
        <v>0.24000000000000909</v>
      </c>
      <c r="T330" s="297" t="str">
        <f t="shared" si="59"/>
        <v>003050080A000</v>
      </c>
      <c r="U330" s="270">
        <f t="shared" si="60"/>
        <v>354.53</v>
      </c>
      <c r="V330" s="270"/>
      <c r="W330" s="270"/>
      <c r="X330" s="270"/>
      <c r="Y330" s="270"/>
      <c r="Z330" s="270"/>
      <c r="AA330" s="303">
        <f t="shared" si="61"/>
        <v>28.321777428920285</v>
      </c>
      <c r="AB330" s="33">
        <f t="shared" si="62"/>
        <v>23.730553279740178</v>
      </c>
      <c r="AC330" s="257">
        <f t="shared" si="63"/>
        <v>1993.3664754981751</v>
      </c>
      <c r="AD330" s="258">
        <f t="shared" si="64"/>
        <v>19.384443600622966</v>
      </c>
      <c r="AE330" s="324">
        <f t="shared" si="69"/>
        <v>311.15080714608177</v>
      </c>
      <c r="AF330" s="258"/>
      <c r="AG330" s="256">
        <f>[1]!srEnew($C$11,$AB330,$C$49)</f>
        <v>20.943350972052421</v>
      </c>
      <c r="AH330" s="259">
        <f t="shared" si="65"/>
        <v>1759.2414816524033</v>
      </c>
      <c r="AI330" s="256">
        <f t="shared" si="66"/>
        <v>21.000568911292646</v>
      </c>
      <c r="AJ330" s="324">
        <f t="shared" si="67"/>
        <v>261.15080714608177</v>
      </c>
    </row>
    <row r="331" spans="6:36">
      <c r="F331" s="43">
        <v>0</v>
      </c>
      <c r="G331" s="43">
        <v>0</v>
      </c>
      <c r="H331" s="305">
        <v>3</v>
      </c>
      <c r="I331" s="43">
        <v>0</v>
      </c>
      <c r="J331" s="43">
        <v>0</v>
      </c>
      <c r="K331" s="43">
        <v>6</v>
      </c>
      <c r="L331" s="43">
        <v>0</v>
      </c>
      <c r="M331" s="43">
        <v>8</v>
      </c>
      <c r="N331" s="43">
        <v>0</v>
      </c>
      <c r="O331" s="296" t="s">
        <v>145</v>
      </c>
      <c r="P331" s="43">
        <v>0</v>
      </c>
      <c r="Q331" s="43">
        <v>0</v>
      </c>
      <c r="R331" s="254">
        <f t="shared" si="58"/>
        <v>616.03</v>
      </c>
      <c r="S331" s="302">
        <f t="shared" si="68"/>
        <v>0.55999999999994543</v>
      </c>
      <c r="T331" s="297" t="str">
        <f t="shared" si="59"/>
        <v>003006080A000</v>
      </c>
      <c r="U331" s="270">
        <f t="shared" si="60"/>
        <v>353.97</v>
      </c>
      <c r="V331" s="270"/>
      <c r="W331" s="270"/>
      <c r="X331" s="270"/>
      <c r="Y331" s="270"/>
      <c r="Z331" s="270"/>
      <c r="AA331" s="303">
        <f t="shared" si="61"/>
        <v>28.291252398395258</v>
      </c>
      <c r="AB331" s="33">
        <f t="shared" si="62"/>
        <v>23.695884151995454</v>
      </c>
      <c r="AC331" s="257">
        <f t="shared" si="63"/>
        <v>1990.454268767618</v>
      </c>
      <c r="AD331" s="258">
        <f t="shared" si="64"/>
        <v>19.404114741669993</v>
      </c>
      <c r="AE331" s="324">
        <f t="shared" si="69"/>
        <v>310.52337220598332</v>
      </c>
      <c r="AF331" s="258"/>
      <c r="AG331" s="256">
        <f>[1]!srEnew($C$11,$AB331,$C$49)</f>
        <v>20.906843329957599</v>
      </c>
      <c r="AH331" s="259">
        <f t="shared" si="65"/>
        <v>1756.1748397164383</v>
      </c>
      <c r="AI331" s="256">
        <f t="shared" si="66"/>
        <v>21.02389225653663</v>
      </c>
      <c r="AJ331" s="324">
        <f t="shared" si="67"/>
        <v>260.52337220598332</v>
      </c>
    </row>
    <row r="332" spans="6:36">
      <c r="F332" s="43">
        <v>1</v>
      </c>
      <c r="G332" s="43">
        <v>0</v>
      </c>
      <c r="H332" s="43">
        <v>3</v>
      </c>
      <c r="I332" s="43">
        <v>0</v>
      </c>
      <c r="J332" s="296">
        <v>5</v>
      </c>
      <c r="K332" s="43">
        <v>0</v>
      </c>
      <c r="L332" s="43">
        <v>0</v>
      </c>
      <c r="M332" s="43">
        <v>8</v>
      </c>
      <c r="N332" s="43">
        <v>0</v>
      </c>
      <c r="O332" s="43">
        <v>0</v>
      </c>
      <c r="P332" s="43">
        <v>0</v>
      </c>
      <c r="Q332" s="43">
        <v>0</v>
      </c>
      <c r="R332" s="254">
        <f t="shared" si="58"/>
        <v>620.19000000000005</v>
      </c>
      <c r="S332" s="302">
        <f t="shared" si="68"/>
        <v>4.1600000000000819</v>
      </c>
      <c r="T332" s="297" t="str">
        <f t="shared" si="59"/>
        <v>1030500800000</v>
      </c>
      <c r="U332" s="270">
        <f t="shared" si="60"/>
        <v>349.80999999999995</v>
      </c>
      <c r="V332" s="270"/>
      <c r="W332" s="270"/>
      <c r="X332" s="270"/>
      <c r="Y332" s="270"/>
      <c r="Z332" s="270"/>
      <c r="AA332" s="303">
        <f t="shared" si="61"/>
        <v>28.06449502878074</v>
      </c>
      <c r="AB332" s="33">
        <f t="shared" si="62"/>
        <v>23.438342060177483</v>
      </c>
      <c r="AC332" s="257">
        <f t="shared" si="63"/>
        <v>1968.8207330549085</v>
      </c>
      <c r="AD332" s="258">
        <f t="shared" si="64"/>
        <v>19.550243218019347</v>
      </c>
      <c r="AE332" s="324">
        <f t="shared" si="69"/>
        <v>305.86242693668004</v>
      </c>
      <c r="AF332" s="258"/>
      <c r="AG332" s="256">
        <f>[1]!srEnew($C$11,$AB332,$C$49)</f>
        <v>20.635643702967464</v>
      </c>
      <c r="AH332" s="259">
        <f t="shared" si="65"/>
        <v>1733.394071049267</v>
      </c>
      <c r="AI332" s="256">
        <f t="shared" si="66"/>
        <v>21.197151392634801</v>
      </c>
      <c r="AJ332" s="324">
        <f t="shared" si="67"/>
        <v>255.86242693668004</v>
      </c>
    </row>
    <row r="333" spans="6:36">
      <c r="F333" s="43">
        <v>1</v>
      </c>
      <c r="G333" s="43">
        <v>0</v>
      </c>
      <c r="H333" s="43">
        <v>3</v>
      </c>
      <c r="I333" s="43">
        <v>0</v>
      </c>
      <c r="J333" s="43">
        <v>0</v>
      </c>
      <c r="K333" s="43">
        <v>6</v>
      </c>
      <c r="L333" s="43">
        <v>0</v>
      </c>
      <c r="M333" s="43">
        <v>8</v>
      </c>
      <c r="N333" s="43">
        <v>0</v>
      </c>
      <c r="O333" s="43">
        <v>0</v>
      </c>
      <c r="P333" s="43">
        <v>0</v>
      </c>
      <c r="Q333" s="43">
        <v>0</v>
      </c>
      <c r="R333" s="254">
        <f t="shared" si="58"/>
        <v>620.75</v>
      </c>
      <c r="S333" s="302">
        <f t="shared" si="68"/>
        <v>0.55999999999994543</v>
      </c>
      <c r="T333" s="297" t="str">
        <f t="shared" si="59"/>
        <v>1030060800000</v>
      </c>
      <c r="U333" s="270">
        <f t="shared" si="60"/>
        <v>349.25</v>
      </c>
      <c r="V333" s="270"/>
      <c r="W333" s="270"/>
      <c r="X333" s="270"/>
      <c r="Y333" s="270"/>
      <c r="Z333" s="270"/>
      <c r="AA333" s="303">
        <f t="shared" si="61"/>
        <v>28.03396999825571</v>
      </c>
      <c r="AB333" s="33">
        <f t="shared" si="62"/>
        <v>23.403672932432755</v>
      </c>
      <c r="AC333" s="257">
        <f t="shared" si="63"/>
        <v>1965.9085263243514</v>
      </c>
      <c r="AD333" s="258">
        <f t="shared" si="64"/>
        <v>19.569914359066377</v>
      </c>
      <c r="AE333" s="324">
        <f t="shared" si="69"/>
        <v>305.23499199658153</v>
      </c>
      <c r="AF333" s="258"/>
      <c r="AG333" s="256">
        <f>[1]!srEnew($C$11,$AB333,$C$49)</f>
        <v>20.599136060872638</v>
      </c>
      <c r="AH333" s="259">
        <f t="shared" si="65"/>
        <v>1730.3274291133016</v>
      </c>
      <c r="AI333" s="256">
        <f t="shared" si="66"/>
        <v>21.220474737878785</v>
      </c>
      <c r="AJ333" s="324">
        <f t="shared" si="67"/>
        <v>255.23499199658153</v>
      </c>
    </row>
    <row r="334" spans="6:36">
      <c r="F334" s="43">
        <v>0</v>
      </c>
      <c r="G334" s="43">
        <v>2</v>
      </c>
      <c r="H334" s="43">
        <v>3</v>
      </c>
      <c r="I334" s="43">
        <v>0</v>
      </c>
      <c r="J334" s="296">
        <v>5</v>
      </c>
      <c r="K334" s="43">
        <v>0</v>
      </c>
      <c r="L334" s="43">
        <v>0</v>
      </c>
      <c r="M334" s="43">
        <v>8</v>
      </c>
      <c r="N334" s="43">
        <v>0</v>
      </c>
      <c r="O334" s="43">
        <v>0</v>
      </c>
      <c r="P334" s="43">
        <v>0</v>
      </c>
      <c r="Q334" s="43">
        <v>0</v>
      </c>
      <c r="R334" s="254">
        <f t="shared" si="58"/>
        <v>622.79</v>
      </c>
      <c r="S334" s="302">
        <f t="shared" si="68"/>
        <v>2.0399999999999636</v>
      </c>
      <c r="T334" s="297" t="str">
        <f t="shared" si="59"/>
        <v>0230500800000</v>
      </c>
      <c r="U334" s="270">
        <f t="shared" si="60"/>
        <v>347.21000000000004</v>
      </c>
      <c r="V334" s="270"/>
      <c r="W334" s="270"/>
      <c r="X334" s="270"/>
      <c r="Y334" s="270"/>
      <c r="Z334" s="270"/>
      <c r="AA334" s="303">
        <f t="shared" si="61"/>
        <v>27.922771672771674</v>
      </c>
      <c r="AB334" s="33">
        <f t="shared" si="62"/>
        <v>23.277378252791252</v>
      </c>
      <c r="AC334" s="257">
        <f t="shared" si="63"/>
        <v>1955.2997732344652</v>
      </c>
      <c r="AD334" s="258">
        <f t="shared" si="64"/>
        <v>19.641573515737694</v>
      </c>
      <c r="AE334" s="324">
        <f t="shared" si="69"/>
        <v>302.94933614336549</v>
      </c>
      <c r="AF334" s="258"/>
      <c r="AG334" s="256">
        <f>[1]!srEnew($C$11,$AB334,$C$49)</f>
        <v>20.466143936098629</v>
      </c>
      <c r="AH334" s="259">
        <f t="shared" si="65"/>
        <v>1719.1560906322848</v>
      </c>
      <c r="AI334" s="256">
        <f t="shared" si="66"/>
        <v>21.305438352696161</v>
      </c>
      <c r="AJ334" s="324">
        <f t="shared" si="67"/>
        <v>252.94933614336549</v>
      </c>
    </row>
    <row r="335" spans="6:36">
      <c r="F335" s="43">
        <v>0</v>
      </c>
      <c r="G335" s="43">
        <v>2</v>
      </c>
      <c r="H335" s="43">
        <v>3</v>
      </c>
      <c r="I335" s="43">
        <v>0</v>
      </c>
      <c r="J335" s="43">
        <v>0</v>
      </c>
      <c r="K335" s="43">
        <v>6</v>
      </c>
      <c r="L335" s="43">
        <v>0</v>
      </c>
      <c r="M335" s="43">
        <v>8</v>
      </c>
      <c r="N335" s="43">
        <v>0</v>
      </c>
      <c r="O335" s="43">
        <v>0</v>
      </c>
      <c r="P335" s="43">
        <v>0</v>
      </c>
      <c r="Q335" s="43">
        <v>0</v>
      </c>
      <c r="R335" s="254">
        <f t="shared" si="58"/>
        <v>623.35</v>
      </c>
      <c r="S335" s="302">
        <f t="shared" si="68"/>
        <v>0.56000000000005912</v>
      </c>
      <c r="T335" s="297" t="str">
        <f t="shared" si="59"/>
        <v>0230060800000</v>
      </c>
      <c r="U335" s="270">
        <f t="shared" si="60"/>
        <v>346.65</v>
      </c>
      <c r="V335" s="270"/>
      <c r="W335" s="270"/>
      <c r="X335" s="270"/>
      <c r="Y335" s="270"/>
      <c r="Z335" s="270"/>
      <c r="AA335" s="303">
        <f t="shared" si="61"/>
        <v>27.89224664224664</v>
      </c>
      <c r="AB335" s="33">
        <f t="shared" si="62"/>
        <v>23.24270912504652</v>
      </c>
      <c r="AC335" s="257">
        <f t="shared" si="63"/>
        <v>1952.3875665039077</v>
      </c>
      <c r="AD335" s="258">
        <f t="shared" si="64"/>
        <v>19.661244656784724</v>
      </c>
      <c r="AE335" s="324">
        <f t="shared" si="69"/>
        <v>302.32190120326692</v>
      </c>
      <c r="AF335" s="258"/>
      <c r="AG335" s="256">
        <f>[1]!srEnew($C$11,$AB335,$C$49)</f>
        <v>20.429636294003799</v>
      </c>
      <c r="AH335" s="259">
        <f t="shared" si="65"/>
        <v>1716.0894486963191</v>
      </c>
      <c r="AI335" s="256">
        <f t="shared" si="66"/>
        <v>21.328761697940145</v>
      </c>
      <c r="AJ335" s="324">
        <f t="shared" si="67"/>
        <v>252.32190120326692</v>
      </c>
    </row>
    <row r="336" spans="6:36">
      <c r="F336" s="43">
        <v>1</v>
      </c>
      <c r="G336" s="43">
        <v>0</v>
      </c>
      <c r="H336" s="43">
        <v>3</v>
      </c>
      <c r="I336" s="43">
        <v>0</v>
      </c>
      <c r="J336" s="296">
        <v>5</v>
      </c>
      <c r="K336" s="43">
        <v>0</v>
      </c>
      <c r="L336" s="43">
        <v>0</v>
      </c>
      <c r="M336" s="43">
        <v>8</v>
      </c>
      <c r="N336" s="43">
        <v>0</v>
      </c>
      <c r="O336" s="296" t="s">
        <v>145</v>
      </c>
      <c r="P336" s="43">
        <v>0</v>
      </c>
      <c r="Q336" s="43">
        <v>0</v>
      </c>
      <c r="R336" s="254">
        <f t="shared" si="58"/>
        <v>625.67000000000007</v>
      </c>
      <c r="S336" s="302">
        <f t="shared" si="68"/>
        <v>2.32000000000005</v>
      </c>
      <c r="T336" s="297" t="str">
        <f t="shared" si="59"/>
        <v>103050080A000</v>
      </c>
      <c r="U336" s="270">
        <f t="shared" si="60"/>
        <v>344.32999999999993</v>
      </c>
      <c r="V336" s="270"/>
      <c r="W336" s="270"/>
      <c r="X336" s="270"/>
      <c r="Y336" s="270"/>
      <c r="Z336" s="270"/>
      <c r="AA336" s="303">
        <f t="shared" si="61"/>
        <v>27.765785801500083</v>
      </c>
      <c r="AB336" s="33">
        <f t="shared" si="62"/>
        <v>23.099079881532653</v>
      </c>
      <c r="AC336" s="257">
        <f t="shared" si="63"/>
        <v>1940.3227100487429</v>
      </c>
      <c r="AD336" s="258">
        <f t="shared" si="64"/>
        <v>19.742739383979554</v>
      </c>
      <c r="AE336" s="324">
        <f t="shared" si="69"/>
        <v>299.72252788000162</v>
      </c>
      <c r="AF336" s="258"/>
      <c r="AG336" s="256">
        <f>[1]!srEnew($C$11,$AB336,$C$49)</f>
        <v>20.278390348182377</v>
      </c>
      <c r="AH336" s="259">
        <f t="shared" si="65"/>
        <v>1703.3847892473198</v>
      </c>
      <c r="AI336" s="256">
        <f t="shared" si="66"/>
        <v>21.425386985379511</v>
      </c>
      <c r="AJ336" s="324">
        <f t="shared" si="67"/>
        <v>249.72252788000162</v>
      </c>
    </row>
    <row r="337" spans="6:36">
      <c r="F337" s="43">
        <v>1</v>
      </c>
      <c r="G337" s="43">
        <v>0</v>
      </c>
      <c r="H337" s="43">
        <v>3</v>
      </c>
      <c r="I337" s="43">
        <v>0</v>
      </c>
      <c r="J337" s="43">
        <v>0</v>
      </c>
      <c r="K337" s="43">
        <v>6</v>
      </c>
      <c r="L337" s="43">
        <v>0</v>
      </c>
      <c r="M337" s="43">
        <v>8</v>
      </c>
      <c r="N337" s="43">
        <v>0</v>
      </c>
      <c r="O337" s="296" t="s">
        <v>145</v>
      </c>
      <c r="P337" s="43">
        <v>0</v>
      </c>
      <c r="Q337" s="43">
        <v>0</v>
      </c>
      <c r="R337" s="254">
        <f t="shared" si="58"/>
        <v>626.23</v>
      </c>
      <c r="S337" s="302">
        <f t="shared" si="68"/>
        <v>0.55999999999994543</v>
      </c>
      <c r="T337" s="297" t="str">
        <f t="shared" si="59"/>
        <v>103006080A000</v>
      </c>
      <c r="U337" s="270">
        <f t="shared" si="60"/>
        <v>343.77</v>
      </c>
      <c r="V337" s="270"/>
      <c r="W337" s="270"/>
      <c r="X337" s="270"/>
      <c r="Y337" s="270"/>
      <c r="Z337" s="270"/>
      <c r="AA337" s="303">
        <f t="shared" si="61"/>
        <v>27.735260770975053</v>
      </c>
      <c r="AB337" s="33">
        <f t="shared" si="62"/>
        <v>23.064410753787925</v>
      </c>
      <c r="AC337" s="257">
        <f t="shared" si="63"/>
        <v>1937.4105033181856</v>
      </c>
      <c r="AD337" s="258">
        <f t="shared" si="64"/>
        <v>19.762410525026585</v>
      </c>
      <c r="AE337" s="324">
        <f t="shared" si="69"/>
        <v>299.09509293990311</v>
      </c>
      <c r="AF337" s="258"/>
      <c r="AG337" s="256">
        <f>[1]!srEnew($C$11,$AB337,$C$49)</f>
        <v>20.241882706087551</v>
      </c>
      <c r="AH337" s="259">
        <f t="shared" si="65"/>
        <v>1700.3181473113543</v>
      </c>
      <c r="AI337" s="256">
        <f t="shared" si="66"/>
        <v>21.448710330623499</v>
      </c>
      <c r="AJ337" s="324">
        <f t="shared" si="67"/>
        <v>249.09509293990311</v>
      </c>
    </row>
    <row r="338" spans="6:36">
      <c r="F338" s="43">
        <v>0</v>
      </c>
      <c r="G338" s="43">
        <v>2</v>
      </c>
      <c r="H338" s="43">
        <v>3</v>
      </c>
      <c r="I338" s="43">
        <v>0</v>
      </c>
      <c r="J338" s="296">
        <v>5</v>
      </c>
      <c r="K338" s="43">
        <v>0</v>
      </c>
      <c r="L338" s="43">
        <v>0</v>
      </c>
      <c r="M338" s="43">
        <v>8</v>
      </c>
      <c r="N338" s="43">
        <v>0</v>
      </c>
      <c r="O338" s="296" t="s">
        <v>330</v>
      </c>
      <c r="P338" s="43">
        <v>0</v>
      </c>
      <c r="Q338" s="43">
        <v>0</v>
      </c>
      <c r="R338" s="254">
        <f t="shared" si="58"/>
        <v>628.27</v>
      </c>
      <c r="S338" s="302">
        <f t="shared" si="68"/>
        <v>2.0399999999999636</v>
      </c>
      <c r="T338" s="297" t="str">
        <f t="shared" si="59"/>
        <v>023050080A000</v>
      </c>
      <c r="U338" s="270">
        <f t="shared" si="60"/>
        <v>341.73</v>
      </c>
      <c r="V338" s="270"/>
      <c r="W338" s="270"/>
      <c r="X338" s="270"/>
      <c r="Y338" s="270"/>
      <c r="Z338" s="270"/>
      <c r="AA338" s="303">
        <f t="shared" si="61"/>
        <v>27.624062445491017</v>
      </c>
      <c r="AB338" s="33">
        <f t="shared" si="62"/>
        <v>22.938116074146421</v>
      </c>
      <c r="AC338" s="257">
        <f t="shared" si="63"/>
        <v>1926.8017502282994</v>
      </c>
      <c r="AD338" s="258">
        <f t="shared" si="64"/>
        <v>19.834069681697901</v>
      </c>
      <c r="AE338" s="324">
        <f t="shared" si="69"/>
        <v>296.80943708668713</v>
      </c>
      <c r="AF338" s="258"/>
      <c r="AG338" s="256">
        <f>[1]!srEnew($C$11,$AB338,$C$49)</f>
        <v>20.103974117965688</v>
      </c>
      <c r="AH338" s="259">
        <f t="shared" si="65"/>
        <v>1688.7338259091177</v>
      </c>
      <c r="AI338" s="256">
        <f t="shared" si="66"/>
        <v>21.544709095233689</v>
      </c>
      <c r="AJ338" s="324">
        <f t="shared" si="67"/>
        <v>246.80943708668713</v>
      </c>
    </row>
    <row r="339" spans="6:36">
      <c r="F339" s="43">
        <v>0</v>
      </c>
      <c r="G339" s="43">
        <v>2</v>
      </c>
      <c r="H339" s="43">
        <v>3</v>
      </c>
      <c r="I339" s="43">
        <v>0</v>
      </c>
      <c r="J339" s="43">
        <v>0</v>
      </c>
      <c r="K339" s="43">
        <v>6</v>
      </c>
      <c r="L339" s="43">
        <v>0</v>
      </c>
      <c r="M339" s="43">
        <v>8</v>
      </c>
      <c r="N339" s="43">
        <v>0</v>
      </c>
      <c r="O339" s="296" t="s">
        <v>314</v>
      </c>
      <c r="P339" s="43">
        <v>0</v>
      </c>
      <c r="Q339" s="43">
        <v>0</v>
      </c>
      <c r="R339" s="254">
        <f t="shared" si="58"/>
        <v>628.83000000000004</v>
      </c>
      <c r="S339" s="302">
        <f t="shared" si="68"/>
        <v>0.56000000000005912</v>
      </c>
      <c r="T339" s="297" t="str">
        <f t="shared" si="59"/>
        <v>023006080A000</v>
      </c>
      <c r="U339" s="270">
        <f t="shared" si="60"/>
        <v>341.16999999999996</v>
      </c>
      <c r="V339" s="270"/>
      <c r="W339" s="270"/>
      <c r="X339" s="270"/>
      <c r="Y339" s="270"/>
      <c r="Z339" s="270"/>
      <c r="AA339" s="303">
        <f t="shared" si="61"/>
        <v>27.593537414965983</v>
      </c>
      <c r="AB339" s="33">
        <f t="shared" si="62"/>
        <v>22.90344694640169</v>
      </c>
      <c r="AC339" s="257">
        <f t="shared" si="63"/>
        <v>1923.8895434977419</v>
      </c>
      <c r="AD339" s="258">
        <f t="shared" si="64"/>
        <v>19.853740822744932</v>
      </c>
      <c r="AE339" s="324">
        <f t="shared" si="69"/>
        <v>296.1820021465885</v>
      </c>
      <c r="AF339" s="258"/>
      <c r="AG339" s="256">
        <f>[1]!srEnew($C$11,$AB339,$C$49)</f>
        <v>20.066077296186883</v>
      </c>
      <c r="AH339" s="259">
        <f t="shared" si="65"/>
        <v>1685.5504928796981</v>
      </c>
      <c r="AI339" s="256">
        <f t="shared" si="66"/>
        <v>21.571150496042652</v>
      </c>
      <c r="AJ339" s="324">
        <f t="shared" si="67"/>
        <v>246.18200214658853</v>
      </c>
    </row>
    <row r="340" spans="6:36">
      <c r="F340" s="43">
        <v>1</v>
      </c>
      <c r="G340" s="43">
        <v>2</v>
      </c>
      <c r="H340" s="43">
        <v>3</v>
      </c>
      <c r="I340" s="43">
        <v>0</v>
      </c>
      <c r="J340" s="296">
        <v>5</v>
      </c>
      <c r="K340" s="43">
        <v>0</v>
      </c>
      <c r="L340" s="43">
        <v>0</v>
      </c>
      <c r="M340" s="43">
        <v>8</v>
      </c>
      <c r="N340" s="43">
        <v>0</v>
      </c>
      <c r="O340" s="43">
        <v>0</v>
      </c>
      <c r="P340" s="43">
        <v>0</v>
      </c>
      <c r="Q340" s="43">
        <v>0</v>
      </c>
      <c r="R340" s="254">
        <f t="shared" si="58"/>
        <v>632.99</v>
      </c>
      <c r="S340" s="302">
        <f t="shared" si="68"/>
        <v>4.1599999999999682</v>
      </c>
      <c r="T340" s="297" t="str">
        <f t="shared" si="59"/>
        <v>1230500800000</v>
      </c>
      <c r="U340" s="270">
        <f t="shared" si="60"/>
        <v>337.01</v>
      </c>
      <c r="V340" s="270"/>
      <c r="W340" s="270"/>
      <c r="X340" s="270"/>
      <c r="Y340" s="270"/>
      <c r="Z340" s="270"/>
      <c r="AA340" s="303">
        <f t="shared" si="61"/>
        <v>27.366780045351472</v>
      </c>
      <c r="AB340" s="33">
        <f t="shared" si="62"/>
        <v>22.645904854583726</v>
      </c>
      <c r="AC340" s="257">
        <f t="shared" si="63"/>
        <v>1902.256007785033</v>
      </c>
      <c r="AD340" s="258">
        <f t="shared" si="64"/>
        <v>19.999869299094282</v>
      </c>
      <c r="AE340" s="324">
        <f t="shared" si="69"/>
        <v>291.52105687728539</v>
      </c>
      <c r="AF340" s="258"/>
      <c r="AG340" s="256">
        <f>[1]!srEnew($C$11,$AB340,$C$49)</f>
        <v>19.784558048687238</v>
      </c>
      <c r="AH340" s="259">
        <f t="shared" si="65"/>
        <v>1661.9028760897279</v>
      </c>
      <c r="AI340" s="256">
        <f t="shared" si="66"/>
        <v>21.767572330623501</v>
      </c>
      <c r="AJ340" s="324">
        <f t="shared" si="67"/>
        <v>241.52105687728539</v>
      </c>
    </row>
    <row r="341" spans="6:36">
      <c r="F341" s="43">
        <v>1</v>
      </c>
      <c r="G341" s="43">
        <v>2</v>
      </c>
      <c r="H341" s="43">
        <v>3</v>
      </c>
      <c r="I341" s="43">
        <v>0</v>
      </c>
      <c r="J341" s="43">
        <v>0</v>
      </c>
      <c r="K341" s="43">
        <v>6</v>
      </c>
      <c r="L341" s="43">
        <v>0</v>
      </c>
      <c r="M341" s="43">
        <v>8</v>
      </c>
      <c r="N341" s="43">
        <v>0</v>
      </c>
      <c r="O341" s="43">
        <v>0</v>
      </c>
      <c r="P341" s="43">
        <v>0</v>
      </c>
      <c r="Q341" s="43">
        <v>0</v>
      </c>
      <c r="R341" s="254">
        <f t="shared" si="58"/>
        <v>633.54999999999995</v>
      </c>
      <c r="S341" s="302">
        <f t="shared" si="68"/>
        <v>0.55999999999994543</v>
      </c>
      <c r="T341" s="297" t="str">
        <f t="shared" si="59"/>
        <v>1230060800000</v>
      </c>
      <c r="U341" s="270">
        <f t="shared" si="60"/>
        <v>336.45000000000005</v>
      </c>
      <c r="V341" s="270"/>
      <c r="W341" s="270"/>
      <c r="X341" s="270"/>
      <c r="Y341" s="270"/>
      <c r="Z341" s="270"/>
      <c r="AA341" s="303">
        <f t="shared" si="61"/>
        <v>27.336255014826445</v>
      </c>
      <c r="AB341" s="33">
        <f t="shared" si="62"/>
        <v>22.611235726839002</v>
      </c>
      <c r="AC341" s="257">
        <f t="shared" si="63"/>
        <v>1899.3438010544762</v>
      </c>
      <c r="AD341" s="258">
        <f t="shared" si="64"/>
        <v>20.019540440141309</v>
      </c>
      <c r="AE341" s="324">
        <f t="shared" si="69"/>
        <v>290.89362193718688</v>
      </c>
      <c r="AF341" s="258"/>
      <c r="AG341" s="256">
        <f>[1]!srEnew($C$11,$AB341,$C$49)</f>
        <v>19.74666122690844</v>
      </c>
      <c r="AH341" s="259">
        <f t="shared" si="65"/>
        <v>1658.719543060309</v>
      </c>
      <c r="AI341" s="256">
        <f t="shared" si="66"/>
        <v>21.794013731432461</v>
      </c>
      <c r="AJ341" s="324">
        <f t="shared" si="67"/>
        <v>240.89362193718691</v>
      </c>
    </row>
    <row r="342" spans="6:36">
      <c r="F342" s="268">
        <v>0</v>
      </c>
      <c r="G342" s="268">
        <v>0</v>
      </c>
      <c r="H342" s="269">
        <v>0</v>
      </c>
      <c r="I342" s="312">
        <v>4</v>
      </c>
      <c r="J342" s="296">
        <v>5</v>
      </c>
      <c r="K342" s="296">
        <v>0</v>
      </c>
      <c r="L342" s="296">
        <v>0</v>
      </c>
      <c r="M342" s="43">
        <v>8</v>
      </c>
      <c r="N342" s="296">
        <v>0</v>
      </c>
      <c r="O342" s="296">
        <v>0</v>
      </c>
      <c r="P342" s="296">
        <v>0</v>
      </c>
      <c r="Q342" s="296">
        <v>0</v>
      </c>
      <c r="R342" s="254">
        <f t="shared" si="58"/>
        <v>634.78</v>
      </c>
      <c r="S342" s="302">
        <f t="shared" si="68"/>
        <v>1.2300000000000182</v>
      </c>
      <c r="T342" s="297" t="str">
        <f t="shared" si="59"/>
        <v>0004500800000</v>
      </c>
      <c r="U342" s="270">
        <f t="shared" si="60"/>
        <v>335.22</v>
      </c>
      <c r="V342" s="270"/>
      <c r="W342" s="270"/>
      <c r="X342" s="270"/>
      <c r="Y342" s="270"/>
      <c r="Z342" s="270"/>
      <c r="AA342" s="303">
        <f t="shared" si="61"/>
        <v>27.269208965637535</v>
      </c>
      <c r="AB342" s="33">
        <f t="shared" si="62"/>
        <v>22.535087464113971</v>
      </c>
      <c r="AC342" s="257">
        <f t="shared" si="63"/>
        <v>1892.9473469855736</v>
      </c>
      <c r="AD342" s="258">
        <f t="shared" si="64"/>
        <v>20.062746696369604</v>
      </c>
      <c r="AE342" s="324">
        <f t="shared" si="69"/>
        <v>289.51550590804186</v>
      </c>
      <c r="AF342" s="258"/>
      <c r="AG342" s="256">
        <f>[1]!srEnew($C$11,$AB342,$C$49)</f>
        <v>19.663423564787141</v>
      </c>
      <c r="AH342" s="259">
        <f t="shared" si="65"/>
        <v>1651.7275794421198</v>
      </c>
      <c r="AI342" s="256">
        <f t="shared" si="66"/>
        <v>21.852090379637865</v>
      </c>
      <c r="AJ342" s="324">
        <f t="shared" si="67"/>
        <v>239.51550590804183</v>
      </c>
    </row>
    <row r="343" spans="6:36">
      <c r="F343" s="268">
        <v>0</v>
      </c>
      <c r="G343" s="268">
        <v>0</v>
      </c>
      <c r="H343" s="269">
        <v>0</v>
      </c>
      <c r="I343" s="312">
        <v>4</v>
      </c>
      <c r="J343" s="296">
        <v>0</v>
      </c>
      <c r="K343" s="43">
        <v>6</v>
      </c>
      <c r="L343" s="296">
        <v>0</v>
      </c>
      <c r="M343" s="43">
        <v>8</v>
      </c>
      <c r="N343" s="296">
        <v>0</v>
      </c>
      <c r="O343" s="296">
        <v>0</v>
      </c>
      <c r="P343" s="296">
        <v>0</v>
      </c>
      <c r="Q343" s="296">
        <v>0</v>
      </c>
      <c r="R343" s="254">
        <f t="shared" ref="R343:R406" si="70">[2]!e5aEDthkI(ThEDtbl,F343:Q343)</f>
        <v>635.33999999999992</v>
      </c>
      <c r="S343" s="302">
        <f t="shared" si="68"/>
        <v>0.55999999999994543</v>
      </c>
      <c r="T343" s="297" t="str">
        <f t="shared" ref="T343:T406" si="71">[2]!e5aEDflgI2S(F343:Q343)</f>
        <v>0004060800000</v>
      </c>
      <c r="U343" s="270">
        <f t="shared" ref="U343:U406" si="72">$C$43-$R343</f>
        <v>334.66000000000008</v>
      </c>
      <c r="V343" s="270"/>
      <c r="W343" s="270"/>
      <c r="X343" s="270"/>
      <c r="Y343" s="270"/>
      <c r="Z343" s="270"/>
      <c r="AA343" s="303">
        <f t="shared" ref="AA343:AA406" si="73">[1]!srRng2E($C$12,U343)</f>
        <v>27.238683935112508</v>
      </c>
      <c r="AB343" s="33">
        <f t="shared" ref="AB343:AB406" si="74">[1]!srEnewGas($C$13,AA343,$C$35,$C$39*100,$C$38)</f>
        <v>22.50041833636925</v>
      </c>
      <c r="AC343" s="257">
        <f t="shared" ref="AC343:AC406" si="75">AB343*$C$7</f>
        <v>1890.035140255017</v>
      </c>
      <c r="AD343" s="258">
        <f t="shared" ref="AD343:AD406" si="76">[1]!srE2LETt($C$11,AB343,0)</f>
        <v>20.082417837416632</v>
      </c>
      <c r="AE343" s="324">
        <f t="shared" si="69"/>
        <v>288.88807096794341</v>
      </c>
      <c r="AF343" s="258"/>
      <c r="AG343" s="256">
        <f>[1]!srEnew($C$11,$AB343,$C$49)</f>
        <v>19.625526743008347</v>
      </c>
      <c r="AH343" s="259">
        <f t="shared" ref="AH343:AH406" si="77">AG343*$C$7</f>
        <v>1648.5442464127011</v>
      </c>
      <c r="AI343" s="256">
        <f t="shared" ref="AI343:AI406" si="78">[1]!srE2LETt($C$11,AG343,0)</f>
        <v>21.878531780446821</v>
      </c>
      <c r="AJ343" s="324">
        <f t="shared" si="67"/>
        <v>238.88807096794341</v>
      </c>
    </row>
    <row r="344" spans="6:36">
      <c r="F344" s="43">
        <v>1</v>
      </c>
      <c r="G344" s="43">
        <v>2</v>
      </c>
      <c r="H344" s="43">
        <v>3</v>
      </c>
      <c r="I344" s="43">
        <v>0</v>
      </c>
      <c r="J344" s="296">
        <v>5</v>
      </c>
      <c r="K344" s="43">
        <v>0</v>
      </c>
      <c r="L344" s="43">
        <v>0</v>
      </c>
      <c r="M344" s="43">
        <v>8</v>
      </c>
      <c r="N344" s="43">
        <v>0</v>
      </c>
      <c r="O344" s="296" t="s">
        <v>145</v>
      </c>
      <c r="P344" s="43">
        <v>0</v>
      </c>
      <c r="Q344" s="43">
        <v>0</v>
      </c>
      <c r="R344" s="254">
        <f t="shared" si="70"/>
        <v>638.47</v>
      </c>
      <c r="S344" s="302">
        <f t="shared" si="68"/>
        <v>3.1300000000001091</v>
      </c>
      <c r="T344" s="297" t="str">
        <f t="shared" si="71"/>
        <v>123050080A000</v>
      </c>
      <c r="U344" s="270">
        <f t="shared" si="72"/>
        <v>331.53</v>
      </c>
      <c r="V344" s="270"/>
      <c r="W344" s="270"/>
      <c r="X344" s="270"/>
      <c r="Y344" s="270"/>
      <c r="Z344" s="270"/>
      <c r="AA344" s="303">
        <f t="shared" si="73"/>
        <v>27.068070818070815</v>
      </c>
      <c r="AB344" s="33">
        <f t="shared" si="74"/>
        <v>22.306642675938896</v>
      </c>
      <c r="AC344" s="257">
        <f t="shared" si="75"/>
        <v>1873.7579847788672</v>
      </c>
      <c r="AD344" s="258">
        <f t="shared" si="76"/>
        <v>20.19236546505449</v>
      </c>
      <c r="AE344" s="324">
        <f t="shared" si="69"/>
        <v>285.38115782060697</v>
      </c>
      <c r="AF344" s="258"/>
      <c r="AG344" s="256">
        <f>[1]!srEnew($C$11,$AB344,$C$49)</f>
        <v>19.413710578423267</v>
      </c>
      <c r="AH344" s="259">
        <f t="shared" si="77"/>
        <v>1630.7516885875543</v>
      </c>
      <c r="AI344" s="256">
        <f t="shared" si="78"/>
        <v>22.026320324254055</v>
      </c>
      <c r="AJ344" s="324">
        <f t="shared" ref="AJ344:AJ407" si="79">[1]!srE2Rng($C$11,AG344)</f>
        <v>235.38115782060697</v>
      </c>
    </row>
    <row r="345" spans="6:36">
      <c r="F345" s="43">
        <v>1</v>
      </c>
      <c r="G345" s="43">
        <v>2</v>
      </c>
      <c r="H345" s="43">
        <v>3</v>
      </c>
      <c r="I345" s="43">
        <v>0</v>
      </c>
      <c r="J345" s="43">
        <v>0</v>
      </c>
      <c r="K345" s="43">
        <v>6</v>
      </c>
      <c r="L345" s="43">
        <v>0</v>
      </c>
      <c r="M345" s="43">
        <v>8</v>
      </c>
      <c r="N345" s="43">
        <v>0</v>
      </c>
      <c r="O345" s="296" t="s">
        <v>145</v>
      </c>
      <c r="P345" s="43">
        <v>0</v>
      </c>
      <c r="Q345" s="43">
        <v>0</v>
      </c>
      <c r="R345" s="254">
        <f t="shared" si="70"/>
        <v>639.03</v>
      </c>
      <c r="S345" s="302">
        <f t="shared" si="68"/>
        <v>0.55999999999994543</v>
      </c>
      <c r="T345" s="297" t="str">
        <f t="shared" si="71"/>
        <v>123006080A000</v>
      </c>
      <c r="U345" s="270">
        <f t="shared" si="72"/>
        <v>330.97</v>
      </c>
      <c r="V345" s="270"/>
      <c r="W345" s="270"/>
      <c r="X345" s="270"/>
      <c r="Y345" s="270"/>
      <c r="Z345" s="270"/>
      <c r="AA345" s="303">
        <f t="shared" si="73"/>
        <v>27.037545787545788</v>
      </c>
      <c r="AB345" s="33">
        <f t="shared" si="74"/>
        <v>22.271973548194172</v>
      </c>
      <c r="AC345" s="257">
        <f t="shared" si="75"/>
        <v>1870.8457780483104</v>
      </c>
      <c r="AD345" s="258">
        <f t="shared" si="76"/>
        <v>20.212036606101517</v>
      </c>
      <c r="AE345" s="324">
        <f t="shared" si="69"/>
        <v>284.75372288050852</v>
      </c>
      <c r="AF345" s="258"/>
      <c r="AG345" s="256">
        <f>[1]!srEnew($C$11,$AB345,$C$49)</f>
        <v>19.375813756644472</v>
      </c>
      <c r="AH345" s="259">
        <f t="shared" si="77"/>
        <v>1627.5683555581356</v>
      </c>
      <c r="AI345" s="256">
        <f t="shared" si="78"/>
        <v>22.052761725063014</v>
      </c>
      <c r="AJ345" s="324">
        <f t="shared" si="79"/>
        <v>234.75372288050855</v>
      </c>
    </row>
    <row r="346" spans="6:36">
      <c r="F346" s="268">
        <v>0</v>
      </c>
      <c r="G346" s="268">
        <v>0</v>
      </c>
      <c r="H346" s="269">
        <v>0</v>
      </c>
      <c r="I346" s="312">
        <v>4</v>
      </c>
      <c r="J346" s="296">
        <v>5</v>
      </c>
      <c r="K346" s="296">
        <v>0</v>
      </c>
      <c r="L346" s="296">
        <v>0</v>
      </c>
      <c r="M346" s="43">
        <v>8</v>
      </c>
      <c r="N346" s="296">
        <v>0</v>
      </c>
      <c r="O346" s="296" t="s">
        <v>145</v>
      </c>
      <c r="P346" s="296">
        <v>0</v>
      </c>
      <c r="Q346" s="296">
        <v>0</v>
      </c>
      <c r="R346" s="254">
        <f t="shared" si="70"/>
        <v>640.26</v>
      </c>
      <c r="S346" s="302">
        <f t="shared" ref="S346:S409" si="80">R346-R345</f>
        <v>1.2300000000000182</v>
      </c>
      <c r="T346" s="297" t="str">
        <f t="shared" si="71"/>
        <v>000450080A000</v>
      </c>
      <c r="U346" s="270">
        <f t="shared" si="72"/>
        <v>329.74</v>
      </c>
      <c r="V346" s="270"/>
      <c r="W346" s="270"/>
      <c r="X346" s="270"/>
      <c r="Y346" s="270"/>
      <c r="Z346" s="270"/>
      <c r="AA346" s="303">
        <f t="shared" si="73"/>
        <v>26.970499738356878</v>
      </c>
      <c r="AB346" s="33">
        <f t="shared" si="74"/>
        <v>22.195825285469144</v>
      </c>
      <c r="AC346" s="257">
        <f t="shared" si="75"/>
        <v>1864.4493239794081</v>
      </c>
      <c r="AD346" s="258">
        <f t="shared" si="76"/>
        <v>20.255242862329812</v>
      </c>
      <c r="AE346" s="324">
        <f t="shared" si="69"/>
        <v>283.3756068513635</v>
      </c>
      <c r="AF346" s="258"/>
      <c r="AG346" s="256">
        <f>[1]!srEnew($C$11,$AB346,$C$49)</f>
        <v>19.292576094523174</v>
      </c>
      <c r="AH346" s="259">
        <f t="shared" si="77"/>
        <v>1620.5763919399467</v>
      </c>
      <c r="AI346" s="256">
        <f t="shared" si="78"/>
        <v>22.110838373268415</v>
      </c>
      <c r="AJ346" s="324">
        <f t="shared" si="79"/>
        <v>233.37560685136347</v>
      </c>
    </row>
    <row r="347" spans="6:36">
      <c r="F347" s="268">
        <v>0</v>
      </c>
      <c r="G347" s="268">
        <v>0</v>
      </c>
      <c r="H347" s="269">
        <v>0</v>
      </c>
      <c r="I347" s="312">
        <v>4</v>
      </c>
      <c r="J347" s="296">
        <v>0</v>
      </c>
      <c r="K347" s="43">
        <v>6</v>
      </c>
      <c r="L347" s="296">
        <v>0</v>
      </c>
      <c r="M347" s="43">
        <v>8</v>
      </c>
      <c r="N347" s="296">
        <v>0</v>
      </c>
      <c r="O347" s="296" t="s">
        <v>315</v>
      </c>
      <c r="P347" s="296">
        <v>0</v>
      </c>
      <c r="Q347" s="296">
        <v>0</v>
      </c>
      <c r="R347" s="254">
        <f t="shared" si="70"/>
        <v>640.81999999999994</v>
      </c>
      <c r="S347" s="302">
        <f t="shared" si="80"/>
        <v>0.55999999999994543</v>
      </c>
      <c r="T347" s="297" t="str">
        <f t="shared" si="71"/>
        <v>000406080A000</v>
      </c>
      <c r="U347" s="270">
        <f t="shared" si="72"/>
        <v>329.18000000000006</v>
      </c>
      <c r="V347" s="270"/>
      <c r="W347" s="270"/>
      <c r="X347" s="270"/>
      <c r="Y347" s="270"/>
      <c r="Z347" s="270"/>
      <c r="AA347" s="303">
        <f t="shared" si="73"/>
        <v>26.939974707831851</v>
      </c>
      <c r="AB347" s="33">
        <f t="shared" si="74"/>
        <v>22.16115615772442</v>
      </c>
      <c r="AC347" s="257">
        <f t="shared" si="75"/>
        <v>1861.5371172488512</v>
      </c>
      <c r="AD347" s="258">
        <f t="shared" si="76"/>
        <v>20.274914003376839</v>
      </c>
      <c r="AE347" s="324">
        <f t="shared" si="69"/>
        <v>282.74817191126505</v>
      </c>
      <c r="AF347" s="258"/>
      <c r="AG347" s="256">
        <f>[1]!srEnew($C$11,$AB347,$C$49)</f>
        <v>19.254679272744379</v>
      </c>
      <c r="AH347" s="259">
        <f t="shared" si="77"/>
        <v>1617.3930589105278</v>
      </c>
      <c r="AI347" s="256">
        <f t="shared" si="78"/>
        <v>22.137279774077374</v>
      </c>
      <c r="AJ347" s="324">
        <f t="shared" si="79"/>
        <v>232.74817191126505</v>
      </c>
    </row>
    <row r="348" spans="6:36">
      <c r="F348" s="43">
        <v>1</v>
      </c>
      <c r="G348" s="43">
        <v>0</v>
      </c>
      <c r="H348" s="43">
        <v>0</v>
      </c>
      <c r="I348" s="296">
        <v>4</v>
      </c>
      <c r="J348" s="296">
        <v>5</v>
      </c>
      <c r="K348" s="43">
        <v>0</v>
      </c>
      <c r="L348" s="43">
        <v>0</v>
      </c>
      <c r="M348" s="43">
        <v>8</v>
      </c>
      <c r="N348" s="43">
        <v>0</v>
      </c>
      <c r="O348" s="43">
        <v>0</v>
      </c>
      <c r="P348" s="43">
        <v>0</v>
      </c>
      <c r="Q348" s="43">
        <v>0</v>
      </c>
      <c r="R348" s="254">
        <f t="shared" si="70"/>
        <v>644.98</v>
      </c>
      <c r="S348" s="302">
        <f t="shared" si="80"/>
        <v>4.1600000000000819</v>
      </c>
      <c r="T348" s="297" t="str">
        <f t="shared" si="71"/>
        <v>1004500800000</v>
      </c>
      <c r="U348" s="270">
        <f t="shared" si="72"/>
        <v>325.02</v>
      </c>
      <c r="V348" s="270"/>
      <c r="W348" s="270"/>
      <c r="X348" s="270"/>
      <c r="Y348" s="270"/>
      <c r="Z348" s="270"/>
      <c r="AA348" s="303">
        <f t="shared" si="73"/>
        <v>26.708130331709317</v>
      </c>
      <c r="AB348" s="33">
        <f t="shared" si="74"/>
        <v>21.902857367917466</v>
      </c>
      <c r="AC348" s="257">
        <f t="shared" si="75"/>
        <v>1839.8400189050672</v>
      </c>
      <c r="AD348" s="258">
        <f t="shared" si="76"/>
        <v>20.421471827501563</v>
      </c>
      <c r="AE348" s="324">
        <f t="shared" si="69"/>
        <v>278.07353207309677</v>
      </c>
      <c r="AF348" s="258"/>
      <c r="AG348" s="256">
        <f>[1]!srEnew($C$11,$AB348,$C$49)</f>
        <v>18.969313486185246</v>
      </c>
      <c r="AH348" s="259">
        <f t="shared" si="77"/>
        <v>1593.4223328395608</v>
      </c>
      <c r="AI348" s="256">
        <f t="shared" si="78"/>
        <v>22.340994390347358</v>
      </c>
      <c r="AJ348" s="324">
        <f t="shared" si="79"/>
        <v>228.07353207309674</v>
      </c>
    </row>
    <row r="349" spans="6:36">
      <c r="F349" s="43">
        <v>1</v>
      </c>
      <c r="G349" s="43">
        <v>0</v>
      </c>
      <c r="H349" s="43">
        <v>0</v>
      </c>
      <c r="I349" s="296">
        <v>4</v>
      </c>
      <c r="J349" s="43">
        <v>0</v>
      </c>
      <c r="K349" s="43">
        <v>6</v>
      </c>
      <c r="L349" s="43">
        <v>0</v>
      </c>
      <c r="M349" s="43">
        <v>8</v>
      </c>
      <c r="N349" s="43">
        <v>0</v>
      </c>
      <c r="O349" s="43">
        <v>0</v>
      </c>
      <c r="P349" s="43">
        <v>0</v>
      </c>
      <c r="Q349" s="43">
        <v>0</v>
      </c>
      <c r="R349" s="254">
        <f t="shared" si="70"/>
        <v>645.54</v>
      </c>
      <c r="S349" s="302">
        <f t="shared" si="80"/>
        <v>0.55999999999994543</v>
      </c>
      <c r="T349" s="297" t="str">
        <f t="shared" si="71"/>
        <v>1004060800000</v>
      </c>
      <c r="U349" s="270">
        <f t="shared" si="72"/>
        <v>324.46000000000004</v>
      </c>
      <c r="V349" s="270"/>
      <c r="W349" s="270"/>
      <c r="X349" s="270"/>
      <c r="Y349" s="270"/>
      <c r="Z349" s="270"/>
      <c r="AA349" s="303">
        <f t="shared" si="73"/>
        <v>26.67546340370723</v>
      </c>
      <c r="AB349" s="33">
        <f t="shared" si="74"/>
        <v>21.867869630493175</v>
      </c>
      <c r="AC349" s="257">
        <f t="shared" si="75"/>
        <v>1836.9010489614266</v>
      </c>
      <c r="AD349" s="258">
        <f t="shared" si="76"/>
        <v>20.44132374655927</v>
      </c>
      <c r="AE349" s="324">
        <f t="shared" si="69"/>
        <v>277.4403309987394</v>
      </c>
      <c r="AF349" s="258"/>
      <c r="AG349" s="256">
        <f>[1]!srEnew($C$11,$AB349,$C$49)</f>
        <v>18.929534552000213</v>
      </c>
      <c r="AH349" s="259">
        <f t="shared" si="77"/>
        <v>1590.0809023680179</v>
      </c>
      <c r="AI349" s="256">
        <f t="shared" si="78"/>
        <v>22.371090320461498</v>
      </c>
      <c r="AJ349" s="324">
        <f t="shared" si="79"/>
        <v>227.4403309987394</v>
      </c>
    </row>
    <row r="350" spans="6:36">
      <c r="F350" s="43">
        <v>0</v>
      </c>
      <c r="G350" s="43">
        <v>2</v>
      </c>
      <c r="H350" s="43">
        <v>0</v>
      </c>
      <c r="I350" s="296">
        <v>4</v>
      </c>
      <c r="J350" s="296">
        <v>5</v>
      </c>
      <c r="K350" s="43">
        <v>0</v>
      </c>
      <c r="L350" s="43">
        <v>0</v>
      </c>
      <c r="M350" s="43">
        <v>8</v>
      </c>
      <c r="N350" s="43">
        <v>0</v>
      </c>
      <c r="O350" s="43">
        <v>0</v>
      </c>
      <c r="P350" s="43">
        <v>0</v>
      </c>
      <c r="Q350" s="43">
        <v>0</v>
      </c>
      <c r="R350" s="254">
        <f t="shared" si="70"/>
        <v>647.57999999999993</v>
      </c>
      <c r="S350" s="302">
        <f t="shared" si="80"/>
        <v>2.0399999999999636</v>
      </c>
      <c r="T350" s="297" t="str">
        <f t="shared" si="71"/>
        <v>0204500800000</v>
      </c>
      <c r="U350" s="270">
        <f t="shared" si="72"/>
        <v>322.42000000000007</v>
      </c>
      <c r="V350" s="270"/>
      <c r="W350" s="270"/>
      <c r="X350" s="270"/>
      <c r="Y350" s="270"/>
      <c r="Z350" s="270"/>
      <c r="AA350" s="303">
        <f t="shared" si="73"/>
        <v>26.556462451699616</v>
      </c>
      <c r="AB350" s="33">
        <f t="shared" si="74"/>
        <v>21.740414301304668</v>
      </c>
      <c r="AC350" s="257">
        <f t="shared" si="75"/>
        <v>1826.1948013095921</v>
      </c>
      <c r="AD350" s="258">
        <f t="shared" si="76"/>
        <v>20.513641451698071</v>
      </c>
      <c r="AE350" s="324">
        <f t="shared" ref="AE350:AE413" si="81">[1]!srE2Rng($C$11,AB350)</f>
        <v>275.13366994215164</v>
      </c>
      <c r="AF350" s="258"/>
      <c r="AG350" s="256">
        <f>[1]!srEnew($C$11,$AB350,$C$49)</f>
        <v>18.784625577469008</v>
      </c>
      <c r="AH350" s="259">
        <f t="shared" si="77"/>
        <v>1577.9085485073967</v>
      </c>
      <c r="AI350" s="256">
        <f t="shared" si="78"/>
        <v>22.48072549444873</v>
      </c>
      <c r="AJ350" s="324">
        <f t="shared" si="79"/>
        <v>225.13366994215167</v>
      </c>
    </row>
    <row r="351" spans="6:36">
      <c r="F351" s="43">
        <v>0</v>
      </c>
      <c r="G351" s="43">
        <v>2</v>
      </c>
      <c r="H351" s="43">
        <v>0</v>
      </c>
      <c r="I351" s="296">
        <v>4</v>
      </c>
      <c r="J351" s="43">
        <v>0</v>
      </c>
      <c r="K351" s="43">
        <v>6</v>
      </c>
      <c r="L351" s="43">
        <v>0</v>
      </c>
      <c r="M351" s="43">
        <v>8</v>
      </c>
      <c r="N351" s="43">
        <v>0</v>
      </c>
      <c r="O351" s="43">
        <v>0</v>
      </c>
      <c r="P351" s="43">
        <v>0</v>
      </c>
      <c r="Q351" s="43">
        <v>0</v>
      </c>
      <c r="R351" s="254">
        <f t="shared" si="70"/>
        <v>648.14</v>
      </c>
      <c r="S351" s="302">
        <f t="shared" si="80"/>
        <v>0.56000000000005912</v>
      </c>
      <c r="T351" s="297" t="str">
        <f t="shared" si="71"/>
        <v>0204060800000</v>
      </c>
      <c r="U351" s="270">
        <f t="shared" si="72"/>
        <v>321.86</v>
      </c>
      <c r="V351" s="270"/>
      <c r="W351" s="270"/>
      <c r="X351" s="270"/>
      <c r="Y351" s="270"/>
      <c r="Z351" s="270"/>
      <c r="AA351" s="303">
        <f t="shared" si="73"/>
        <v>26.523795523697522</v>
      </c>
      <c r="AB351" s="33">
        <f t="shared" si="74"/>
        <v>21.705426563880369</v>
      </c>
      <c r="AC351" s="257">
        <f t="shared" si="75"/>
        <v>1823.2558313659511</v>
      </c>
      <c r="AD351" s="258">
        <f t="shared" si="76"/>
        <v>20.533493370755782</v>
      </c>
      <c r="AE351" s="324">
        <f t="shared" si="81"/>
        <v>274.50046886779415</v>
      </c>
      <c r="AF351" s="258"/>
      <c r="AG351" s="256">
        <f>[1]!srEnew($C$11,$AB351,$C$49)</f>
        <v>18.744846643283964</v>
      </c>
      <c r="AH351" s="259">
        <f t="shared" si="77"/>
        <v>1574.5671180358529</v>
      </c>
      <c r="AI351" s="256">
        <f t="shared" si="78"/>
        <v>22.510821424562877</v>
      </c>
      <c r="AJ351" s="324">
        <f t="shared" si="79"/>
        <v>224.50046886779413</v>
      </c>
    </row>
    <row r="352" spans="6:36">
      <c r="F352" s="43">
        <v>1</v>
      </c>
      <c r="G352" s="43">
        <v>0</v>
      </c>
      <c r="H352" s="43">
        <v>0</v>
      </c>
      <c r="I352" s="296">
        <v>4</v>
      </c>
      <c r="J352" s="296">
        <v>5</v>
      </c>
      <c r="K352" s="43">
        <v>0</v>
      </c>
      <c r="L352" s="43">
        <v>0</v>
      </c>
      <c r="M352" s="43">
        <v>8</v>
      </c>
      <c r="N352" s="43">
        <v>0</v>
      </c>
      <c r="O352" s="296" t="s">
        <v>145</v>
      </c>
      <c r="P352" s="43">
        <v>0</v>
      </c>
      <c r="Q352" s="43">
        <v>0</v>
      </c>
      <c r="R352" s="254">
        <f t="shared" si="70"/>
        <v>650.46</v>
      </c>
      <c r="S352" s="302">
        <f t="shared" si="80"/>
        <v>2.32000000000005</v>
      </c>
      <c r="T352" s="297" t="str">
        <f t="shared" si="71"/>
        <v>100450080A000</v>
      </c>
      <c r="U352" s="270">
        <f t="shared" si="72"/>
        <v>319.53999999999996</v>
      </c>
      <c r="V352" s="270"/>
      <c r="W352" s="270"/>
      <c r="X352" s="270"/>
      <c r="Y352" s="270"/>
      <c r="Z352" s="270"/>
      <c r="AA352" s="303">
        <f t="shared" si="73"/>
        <v>26.388461107688858</v>
      </c>
      <c r="AB352" s="33">
        <f t="shared" si="74"/>
        <v>21.560477365979704</v>
      </c>
      <c r="AC352" s="257">
        <f t="shared" si="75"/>
        <v>1811.0800987422951</v>
      </c>
      <c r="AD352" s="258">
        <f t="shared" si="76"/>
        <v>20.615737035423443</v>
      </c>
      <c r="AE352" s="324">
        <f t="shared" si="81"/>
        <v>271.87720727402751</v>
      </c>
      <c r="AF352" s="258"/>
      <c r="AG352" s="256">
        <f>[1]!srEnew($C$11,$AB352,$C$49)</f>
        <v>18.58004820166023</v>
      </c>
      <c r="AH352" s="259">
        <f t="shared" si="77"/>
        <v>1560.7240489394592</v>
      </c>
      <c r="AI352" s="256">
        <f t="shared" si="78"/>
        <v>22.635504563607185</v>
      </c>
      <c r="AJ352" s="324">
        <f t="shared" si="79"/>
        <v>221.87720727402754</v>
      </c>
    </row>
    <row r="353" spans="6:36">
      <c r="F353" s="43">
        <v>1</v>
      </c>
      <c r="G353" s="43">
        <v>0</v>
      </c>
      <c r="H353" s="43">
        <v>0</v>
      </c>
      <c r="I353" s="296">
        <v>4</v>
      </c>
      <c r="J353" s="43">
        <v>0</v>
      </c>
      <c r="K353" s="43">
        <v>6</v>
      </c>
      <c r="L353" s="43">
        <v>0</v>
      </c>
      <c r="M353" s="43">
        <v>8</v>
      </c>
      <c r="N353" s="43">
        <v>0</v>
      </c>
      <c r="O353" s="296" t="s">
        <v>145</v>
      </c>
      <c r="P353" s="43">
        <v>0</v>
      </c>
      <c r="Q353" s="43">
        <v>0</v>
      </c>
      <c r="R353" s="254">
        <f t="shared" si="70"/>
        <v>651.02</v>
      </c>
      <c r="S353" s="302">
        <f t="shared" si="80"/>
        <v>0.55999999999994543</v>
      </c>
      <c r="T353" s="297" t="str">
        <f t="shared" si="71"/>
        <v>100406080A000</v>
      </c>
      <c r="U353" s="270">
        <f t="shared" si="72"/>
        <v>318.98</v>
      </c>
      <c r="V353" s="270"/>
      <c r="W353" s="270"/>
      <c r="X353" s="270"/>
      <c r="Y353" s="270"/>
      <c r="Z353" s="270"/>
      <c r="AA353" s="303">
        <f t="shared" si="73"/>
        <v>26.355794179686772</v>
      </c>
      <c r="AB353" s="33">
        <f t="shared" si="74"/>
        <v>21.525489628555412</v>
      </c>
      <c r="AC353" s="257">
        <f t="shared" si="75"/>
        <v>1808.1411287986546</v>
      </c>
      <c r="AD353" s="258">
        <f t="shared" si="76"/>
        <v>20.63558895448115</v>
      </c>
      <c r="AE353" s="324">
        <f t="shared" si="81"/>
        <v>271.2440061996702</v>
      </c>
      <c r="AF353" s="258"/>
      <c r="AG353" s="256">
        <f>[1]!srEnew($C$11,$AB353,$C$49)</f>
        <v>18.540269267475196</v>
      </c>
      <c r="AH353" s="259">
        <f t="shared" si="77"/>
        <v>1557.3826184679165</v>
      </c>
      <c r="AI353" s="256">
        <f t="shared" si="78"/>
        <v>22.665600493721325</v>
      </c>
      <c r="AJ353" s="324">
        <f t="shared" si="79"/>
        <v>221.24400619967017</v>
      </c>
    </row>
    <row r="354" spans="6:36">
      <c r="F354" s="43">
        <v>0</v>
      </c>
      <c r="G354" s="43">
        <v>2</v>
      </c>
      <c r="H354" s="43">
        <v>0</v>
      </c>
      <c r="I354" s="296">
        <v>4</v>
      </c>
      <c r="J354" s="296">
        <v>5</v>
      </c>
      <c r="K354" s="43">
        <v>0</v>
      </c>
      <c r="L354" s="43">
        <v>0</v>
      </c>
      <c r="M354" s="43">
        <v>8</v>
      </c>
      <c r="N354" s="43">
        <v>0</v>
      </c>
      <c r="O354" s="296" t="s">
        <v>145</v>
      </c>
      <c r="P354" s="43">
        <v>0</v>
      </c>
      <c r="Q354" s="43">
        <v>0</v>
      </c>
      <c r="R354" s="254">
        <f t="shared" si="70"/>
        <v>653.05999999999995</v>
      </c>
      <c r="S354" s="302">
        <f t="shared" si="80"/>
        <v>2.0399999999999636</v>
      </c>
      <c r="T354" s="297" t="str">
        <f t="shared" si="71"/>
        <v>020450080A000</v>
      </c>
      <c r="U354" s="270">
        <f t="shared" si="72"/>
        <v>316.94000000000005</v>
      </c>
      <c r="V354" s="270"/>
      <c r="W354" s="270"/>
      <c r="X354" s="270"/>
      <c r="Y354" s="270"/>
      <c r="Z354" s="270"/>
      <c r="AA354" s="303">
        <f t="shared" si="73"/>
        <v>26.236793227679158</v>
      </c>
      <c r="AB354" s="33">
        <f t="shared" si="74"/>
        <v>21.396340162936749</v>
      </c>
      <c r="AC354" s="257">
        <f t="shared" si="75"/>
        <v>1797.2925736866869</v>
      </c>
      <c r="AD354" s="258">
        <f t="shared" si="76"/>
        <v>20.711171330825902</v>
      </c>
      <c r="AE354" s="324">
        <f t="shared" si="81"/>
        <v>268.9360605762962</v>
      </c>
      <c r="AF354" s="258"/>
      <c r="AG354" s="256">
        <f>[1]!srEnew($C$11,$AB354,$C$49)</f>
        <v>18.395279593937442</v>
      </c>
      <c r="AH354" s="259">
        <f t="shared" si="77"/>
        <v>1545.203485890745</v>
      </c>
      <c r="AI354" s="256">
        <f t="shared" si="78"/>
        <v>22.775296722930648</v>
      </c>
      <c r="AJ354" s="324">
        <f t="shared" si="79"/>
        <v>218.9360605762962</v>
      </c>
    </row>
    <row r="355" spans="6:36">
      <c r="F355" s="43">
        <v>0</v>
      </c>
      <c r="G355" s="43">
        <v>2</v>
      </c>
      <c r="H355" s="43">
        <v>0</v>
      </c>
      <c r="I355" s="296">
        <v>4</v>
      </c>
      <c r="J355" s="43">
        <v>0</v>
      </c>
      <c r="K355" s="43">
        <v>6</v>
      </c>
      <c r="L355" s="43">
        <v>0</v>
      </c>
      <c r="M355" s="43">
        <v>8</v>
      </c>
      <c r="N355" s="43">
        <v>0</v>
      </c>
      <c r="O355" s="296" t="s">
        <v>145</v>
      </c>
      <c r="P355" s="43">
        <v>0</v>
      </c>
      <c r="Q355" s="43">
        <v>0</v>
      </c>
      <c r="R355" s="254">
        <f t="shared" si="70"/>
        <v>653.62</v>
      </c>
      <c r="S355" s="302">
        <f t="shared" si="80"/>
        <v>0.56000000000005912</v>
      </c>
      <c r="T355" s="297" t="str">
        <f t="shared" si="71"/>
        <v>020406080A000</v>
      </c>
      <c r="U355" s="270">
        <f t="shared" si="72"/>
        <v>316.38</v>
      </c>
      <c r="V355" s="270"/>
      <c r="W355" s="270"/>
      <c r="X355" s="270"/>
      <c r="Y355" s="270"/>
      <c r="Z355" s="270"/>
      <c r="AA355" s="303">
        <f t="shared" si="73"/>
        <v>26.204126299677061</v>
      </c>
      <c r="AB355" s="33">
        <f t="shared" si="74"/>
        <v>21.359411378592736</v>
      </c>
      <c r="AC355" s="257">
        <f t="shared" si="75"/>
        <v>1794.1905558017897</v>
      </c>
      <c r="AD355" s="258">
        <f t="shared" si="76"/>
        <v>20.734763727849487</v>
      </c>
      <c r="AE355" s="324">
        <f t="shared" si="81"/>
        <v>268.30138771704623</v>
      </c>
      <c r="AF355" s="258"/>
      <c r="AG355" s="256">
        <f>[1]!srEnew($C$11,$AB355,$C$49)</f>
        <v>18.355408199336992</v>
      </c>
      <c r="AH355" s="259">
        <f t="shared" si="77"/>
        <v>1541.8542887443073</v>
      </c>
      <c r="AI355" s="256">
        <f t="shared" si="78"/>
        <v>22.8054626067089</v>
      </c>
      <c r="AJ355" s="324">
        <f t="shared" si="79"/>
        <v>218.30138771704623</v>
      </c>
    </row>
    <row r="356" spans="6:36">
      <c r="F356" s="43">
        <v>1</v>
      </c>
      <c r="G356" s="43">
        <v>2</v>
      </c>
      <c r="H356" s="43">
        <v>0</v>
      </c>
      <c r="I356" s="296">
        <v>4</v>
      </c>
      <c r="J356" s="296">
        <v>5</v>
      </c>
      <c r="K356" s="43">
        <v>0</v>
      </c>
      <c r="L356" s="43">
        <v>0</v>
      </c>
      <c r="M356" s="43">
        <v>8</v>
      </c>
      <c r="N356" s="43">
        <v>0</v>
      </c>
      <c r="O356" s="43">
        <v>0</v>
      </c>
      <c r="P356" s="43">
        <v>0</v>
      </c>
      <c r="Q356" s="43">
        <v>0</v>
      </c>
      <c r="R356" s="254">
        <f t="shared" si="70"/>
        <v>657.78</v>
      </c>
      <c r="S356" s="302">
        <f t="shared" si="80"/>
        <v>4.1599999999999682</v>
      </c>
      <c r="T356" s="297" t="str">
        <f t="shared" si="71"/>
        <v>1204500800000</v>
      </c>
      <c r="U356" s="270">
        <f t="shared" si="72"/>
        <v>312.22000000000003</v>
      </c>
      <c r="V356" s="270"/>
      <c r="W356" s="270"/>
      <c r="X356" s="270"/>
      <c r="Y356" s="270"/>
      <c r="Z356" s="270"/>
      <c r="AA356" s="303">
        <f t="shared" si="73"/>
        <v>25.961457691661533</v>
      </c>
      <c r="AB356" s="33">
        <f t="shared" si="74"/>
        <v>21.085083266322975</v>
      </c>
      <c r="AC356" s="257">
        <f t="shared" si="75"/>
        <v>1771.1469943711299</v>
      </c>
      <c r="AD356" s="258">
        <f t="shared" si="76"/>
        <v>20.910021534310371</v>
      </c>
      <c r="AE356" s="324">
        <f t="shared" si="81"/>
        <v>263.58667504833323</v>
      </c>
      <c r="AF356" s="258"/>
      <c r="AG356" s="256">
        <f>[1]!srEnew($C$11,$AB356,$C$49)</f>
        <v>18.059220696590856</v>
      </c>
      <c r="AH356" s="259">
        <f t="shared" si="77"/>
        <v>1516.9745385136318</v>
      </c>
      <c r="AI356" s="256">
        <f t="shared" si="78"/>
        <v>23.029552029061573</v>
      </c>
      <c r="AJ356" s="324">
        <f t="shared" si="79"/>
        <v>213.58667504833323</v>
      </c>
    </row>
    <row r="357" spans="6:36">
      <c r="F357" s="43">
        <v>1</v>
      </c>
      <c r="G357" s="43">
        <v>2</v>
      </c>
      <c r="H357" s="43">
        <v>0</v>
      </c>
      <c r="I357" s="296">
        <v>4</v>
      </c>
      <c r="J357" s="43">
        <v>0</v>
      </c>
      <c r="K357" s="43">
        <v>6</v>
      </c>
      <c r="L357" s="43">
        <v>0</v>
      </c>
      <c r="M357" s="43">
        <v>8</v>
      </c>
      <c r="N357" s="43">
        <v>0</v>
      </c>
      <c r="O357" s="43">
        <v>0</v>
      </c>
      <c r="P357" s="43">
        <v>0</v>
      </c>
      <c r="Q357" s="43">
        <v>0</v>
      </c>
      <c r="R357" s="254">
        <f t="shared" si="70"/>
        <v>658.33999999999992</v>
      </c>
      <c r="S357" s="302">
        <f t="shared" si="80"/>
        <v>0.55999999999994543</v>
      </c>
      <c r="T357" s="297" t="str">
        <f t="shared" si="71"/>
        <v>1204060800000</v>
      </c>
      <c r="U357" s="270">
        <f t="shared" si="72"/>
        <v>311.66000000000008</v>
      </c>
      <c r="V357" s="270"/>
      <c r="W357" s="270"/>
      <c r="X357" s="270"/>
      <c r="Y357" s="270"/>
      <c r="Z357" s="270"/>
      <c r="AA357" s="303">
        <f t="shared" si="73"/>
        <v>25.928790763659446</v>
      </c>
      <c r="AB357" s="33">
        <f t="shared" si="74"/>
        <v>21.048154481978973</v>
      </c>
      <c r="AC357" s="257">
        <f t="shared" si="75"/>
        <v>1768.0449764862337</v>
      </c>
      <c r="AD357" s="258">
        <f t="shared" si="76"/>
        <v>20.933613931333952</v>
      </c>
      <c r="AE357" s="324">
        <f t="shared" si="81"/>
        <v>262.95200218908343</v>
      </c>
      <c r="AF357" s="258"/>
      <c r="AG357" s="256">
        <f>[1]!srEnew($C$11,$AB357,$C$49)</f>
        <v>18.019349301990417</v>
      </c>
      <c r="AH357" s="259">
        <f t="shared" si="77"/>
        <v>1513.625341367195</v>
      </c>
      <c r="AI357" s="256">
        <f t="shared" si="78"/>
        <v>23.059717912839815</v>
      </c>
      <c r="AJ357" s="324">
        <f t="shared" si="79"/>
        <v>212.95200218908346</v>
      </c>
    </row>
    <row r="358" spans="6:36">
      <c r="F358" s="43">
        <v>0</v>
      </c>
      <c r="G358" s="43">
        <v>0</v>
      </c>
      <c r="H358" s="43">
        <v>3</v>
      </c>
      <c r="I358" s="296">
        <v>4</v>
      </c>
      <c r="J358" s="296">
        <v>5</v>
      </c>
      <c r="K358" s="43">
        <v>0</v>
      </c>
      <c r="L358" s="43">
        <v>0</v>
      </c>
      <c r="M358" s="43">
        <v>8</v>
      </c>
      <c r="N358" s="43">
        <v>0</v>
      </c>
      <c r="O358" s="43">
        <v>0</v>
      </c>
      <c r="P358" s="43">
        <v>0</v>
      </c>
      <c r="Q358" s="43">
        <v>0</v>
      </c>
      <c r="R358" s="254">
        <f t="shared" si="70"/>
        <v>658.57999999999993</v>
      </c>
      <c r="S358" s="302">
        <f t="shared" si="80"/>
        <v>0.24000000000000909</v>
      </c>
      <c r="T358" s="297" t="str">
        <f t="shared" si="71"/>
        <v>0034500800000</v>
      </c>
      <c r="U358" s="270">
        <f t="shared" si="72"/>
        <v>311.42000000000007</v>
      </c>
      <c r="V358" s="270"/>
      <c r="W358" s="270"/>
      <c r="X358" s="270"/>
      <c r="Y358" s="270"/>
      <c r="Z358" s="270"/>
      <c r="AA358" s="303">
        <f t="shared" si="73"/>
        <v>25.914790651658549</v>
      </c>
      <c r="AB358" s="33">
        <f t="shared" si="74"/>
        <v>21.032327860117253</v>
      </c>
      <c r="AC358" s="257">
        <f t="shared" si="75"/>
        <v>1766.7155402498493</v>
      </c>
      <c r="AD358" s="258">
        <f t="shared" si="76"/>
        <v>20.943724958629772</v>
      </c>
      <c r="AE358" s="324">
        <f t="shared" si="81"/>
        <v>262.67999953511918</v>
      </c>
      <c r="AF358" s="258"/>
      <c r="AG358" s="256">
        <f>[1]!srEnew($C$11,$AB358,$C$49)</f>
        <v>18.002261561447366</v>
      </c>
      <c r="AH358" s="259">
        <f t="shared" si="77"/>
        <v>1512.1899711615788</v>
      </c>
      <c r="AI358" s="256">
        <f t="shared" si="78"/>
        <v>23.072646148744781</v>
      </c>
      <c r="AJ358" s="324">
        <f t="shared" si="79"/>
        <v>212.67999953511915</v>
      </c>
    </row>
    <row r="359" spans="6:36">
      <c r="F359" s="43">
        <v>0</v>
      </c>
      <c r="G359" s="43">
        <v>0</v>
      </c>
      <c r="H359" s="43">
        <v>3</v>
      </c>
      <c r="I359" s="296">
        <v>4</v>
      </c>
      <c r="J359" s="43">
        <v>0</v>
      </c>
      <c r="K359" s="43">
        <v>6</v>
      </c>
      <c r="L359" s="43">
        <v>0</v>
      </c>
      <c r="M359" s="43">
        <v>8</v>
      </c>
      <c r="N359" s="43">
        <v>0</v>
      </c>
      <c r="O359" s="43">
        <v>0</v>
      </c>
      <c r="P359" s="43">
        <v>0</v>
      </c>
      <c r="Q359" s="43">
        <v>0</v>
      </c>
      <c r="R359" s="254">
        <f t="shared" si="70"/>
        <v>659.14</v>
      </c>
      <c r="S359" s="302">
        <f t="shared" si="80"/>
        <v>0.56000000000005912</v>
      </c>
      <c r="T359" s="297" t="str">
        <f t="shared" si="71"/>
        <v>0034060800000</v>
      </c>
      <c r="U359" s="270">
        <f t="shared" si="72"/>
        <v>310.86</v>
      </c>
      <c r="V359" s="270"/>
      <c r="W359" s="270"/>
      <c r="X359" s="270"/>
      <c r="Y359" s="270"/>
      <c r="Z359" s="270"/>
      <c r="AA359" s="303">
        <f t="shared" si="73"/>
        <v>25.882123723656456</v>
      </c>
      <c r="AB359" s="33">
        <f t="shared" si="74"/>
        <v>20.995399075773246</v>
      </c>
      <c r="AC359" s="257">
        <f t="shared" si="75"/>
        <v>1763.6135223649526</v>
      </c>
      <c r="AD359" s="258">
        <f t="shared" si="76"/>
        <v>20.967317355653353</v>
      </c>
      <c r="AE359" s="324">
        <f t="shared" si="81"/>
        <v>262.04532667586938</v>
      </c>
      <c r="AF359" s="258"/>
      <c r="AG359" s="256">
        <f>[1]!srEnew($C$11,$AB359,$C$49)</f>
        <v>17.962390166846927</v>
      </c>
      <c r="AH359" s="259">
        <f t="shared" si="77"/>
        <v>1508.8407740151417</v>
      </c>
      <c r="AI359" s="256">
        <f t="shared" si="78"/>
        <v>23.102812032523023</v>
      </c>
      <c r="AJ359" s="324">
        <f t="shared" si="79"/>
        <v>212.04532667586938</v>
      </c>
    </row>
    <row r="360" spans="6:36">
      <c r="F360" s="43">
        <v>1</v>
      </c>
      <c r="G360" s="43">
        <v>2</v>
      </c>
      <c r="H360" s="43">
        <v>0</v>
      </c>
      <c r="I360" s="296">
        <v>4</v>
      </c>
      <c r="J360" s="296">
        <v>5</v>
      </c>
      <c r="K360" s="43">
        <v>0</v>
      </c>
      <c r="L360" s="43">
        <v>0</v>
      </c>
      <c r="M360" s="43">
        <v>8</v>
      </c>
      <c r="N360" s="43">
        <v>0</v>
      </c>
      <c r="O360" s="296" t="s">
        <v>145</v>
      </c>
      <c r="P360" s="43">
        <v>0</v>
      </c>
      <c r="Q360" s="43">
        <v>0</v>
      </c>
      <c r="R360" s="254">
        <f t="shared" si="70"/>
        <v>663.26</v>
      </c>
      <c r="S360" s="302">
        <f t="shared" si="80"/>
        <v>4.1200000000000045</v>
      </c>
      <c r="T360" s="297" t="str">
        <f t="shared" si="71"/>
        <v>120450080A000</v>
      </c>
      <c r="U360" s="270">
        <f t="shared" si="72"/>
        <v>306.74</v>
      </c>
      <c r="V360" s="270"/>
      <c r="W360" s="270"/>
      <c r="X360" s="270"/>
      <c r="Y360" s="270"/>
      <c r="Z360" s="270"/>
      <c r="AA360" s="303">
        <f t="shared" si="73"/>
        <v>25.641788467641074</v>
      </c>
      <c r="AB360" s="33">
        <f t="shared" si="74"/>
        <v>20.723708733813769</v>
      </c>
      <c r="AC360" s="257">
        <f t="shared" si="75"/>
        <v>1740.7915336403566</v>
      </c>
      <c r="AD360" s="258">
        <f t="shared" si="76"/>
        <v>21.14088999089827</v>
      </c>
      <c r="AE360" s="324">
        <f t="shared" si="81"/>
        <v>257.37594778281698</v>
      </c>
      <c r="AF360" s="258"/>
      <c r="AG360" s="256">
        <f>[1]!srEnew($C$11,$AB360,$C$49)</f>
        <v>17.661407114276365</v>
      </c>
      <c r="AH360" s="259">
        <f t="shared" si="77"/>
        <v>1483.5581975992147</v>
      </c>
      <c r="AI360" s="256">
        <f t="shared" si="78"/>
        <v>23.343697909586425</v>
      </c>
      <c r="AJ360" s="324">
        <f t="shared" si="79"/>
        <v>207.37594778281698</v>
      </c>
    </row>
    <row r="361" spans="6:36">
      <c r="F361" s="43">
        <v>1</v>
      </c>
      <c r="G361" s="43">
        <v>2</v>
      </c>
      <c r="H361" s="43">
        <v>0</v>
      </c>
      <c r="I361" s="296">
        <v>4</v>
      </c>
      <c r="J361" s="43">
        <v>0</v>
      </c>
      <c r="K361" s="43">
        <v>6</v>
      </c>
      <c r="L361" s="43">
        <v>0</v>
      </c>
      <c r="M361" s="43">
        <v>8</v>
      </c>
      <c r="N361" s="43">
        <v>0</v>
      </c>
      <c r="O361" s="296" t="s">
        <v>314</v>
      </c>
      <c r="P361" s="43">
        <v>0</v>
      </c>
      <c r="Q361" s="43">
        <v>0</v>
      </c>
      <c r="R361" s="254">
        <f t="shared" si="70"/>
        <v>663.81999999999994</v>
      </c>
      <c r="S361" s="302">
        <f t="shared" si="80"/>
        <v>0.55999999999994543</v>
      </c>
      <c r="T361" s="297" t="str">
        <f t="shared" si="71"/>
        <v>120406080A000</v>
      </c>
      <c r="U361" s="270">
        <f t="shared" si="72"/>
        <v>306.18000000000006</v>
      </c>
      <c r="V361" s="270"/>
      <c r="W361" s="270"/>
      <c r="X361" s="270"/>
      <c r="Y361" s="270"/>
      <c r="Z361" s="270"/>
      <c r="AA361" s="303">
        <f t="shared" si="73"/>
        <v>25.609121539638988</v>
      </c>
      <c r="AB361" s="33">
        <f t="shared" si="74"/>
        <v>20.686779949469763</v>
      </c>
      <c r="AC361" s="257">
        <f t="shared" si="75"/>
        <v>1737.68951575546</v>
      </c>
      <c r="AD361" s="258">
        <f t="shared" si="76"/>
        <v>21.164482387921851</v>
      </c>
      <c r="AE361" s="324">
        <f t="shared" si="81"/>
        <v>256.74127492356718</v>
      </c>
      <c r="AF361" s="258"/>
      <c r="AG361" s="256">
        <f>[1]!srEnew($C$11,$AB361,$C$49)</f>
        <v>17.619915465309955</v>
      </c>
      <c r="AH361" s="259">
        <f t="shared" si="77"/>
        <v>1480.0728990860362</v>
      </c>
      <c r="AI361" s="256">
        <f t="shared" si="78"/>
        <v>23.377881020343978</v>
      </c>
      <c r="AJ361" s="324">
        <f t="shared" si="79"/>
        <v>206.74127492356718</v>
      </c>
    </row>
    <row r="362" spans="6:36">
      <c r="F362" s="43">
        <v>0</v>
      </c>
      <c r="G362" s="43">
        <v>0</v>
      </c>
      <c r="H362" s="43">
        <v>3</v>
      </c>
      <c r="I362" s="296">
        <v>4</v>
      </c>
      <c r="J362" s="296">
        <v>5</v>
      </c>
      <c r="K362" s="43">
        <v>0</v>
      </c>
      <c r="L362" s="43">
        <v>0</v>
      </c>
      <c r="M362" s="43">
        <v>8</v>
      </c>
      <c r="N362" s="43">
        <v>0</v>
      </c>
      <c r="O362" s="296" t="s">
        <v>329</v>
      </c>
      <c r="P362" s="43">
        <v>0</v>
      </c>
      <c r="Q362" s="43">
        <v>0</v>
      </c>
      <c r="R362" s="254">
        <f t="shared" si="70"/>
        <v>664.06</v>
      </c>
      <c r="S362" s="302">
        <f t="shared" si="80"/>
        <v>0.24000000000000909</v>
      </c>
      <c r="T362" s="297" t="str">
        <f t="shared" si="71"/>
        <v>003450080A000</v>
      </c>
      <c r="U362" s="270">
        <f t="shared" si="72"/>
        <v>305.94000000000005</v>
      </c>
      <c r="V362" s="270"/>
      <c r="W362" s="270"/>
      <c r="X362" s="270"/>
      <c r="Y362" s="270"/>
      <c r="Z362" s="270"/>
      <c r="AA362" s="303">
        <f t="shared" si="73"/>
        <v>25.595121427638091</v>
      </c>
      <c r="AB362" s="33">
        <f t="shared" si="74"/>
        <v>20.670953327608043</v>
      </c>
      <c r="AC362" s="257">
        <f t="shared" si="75"/>
        <v>1736.3600795190755</v>
      </c>
      <c r="AD362" s="258">
        <f t="shared" si="76"/>
        <v>21.174593415217672</v>
      </c>
      <c r="AE362" s="324">
        <f t="shared" si="81"/>
        <v>256.46927226960287</v>
      </c>
      <c r="AF362" s="258"/>
      <c r="AG362" s="256">
        <f>[1]!srEnew($C$11,$AB362,$C$49)</f>
        <v>17.60213333003863</v>
      </c>
      <c r="AH362" s="259">
        <f t="shared" si="77"/>
        <v>1478.579199723245</v>
      </c>
      <c r="AI362" s="256">
        <f t="shared" si="78"/>
        <v>23.392530924954361</v>
      </c>
      <c r="AJ362" s="324">
        <f t="shared" si="79"/>
        <v>206.4692722696029</v>
      </c>
    </row>
    <row r="363" spans="6:36">
      <c r="F363" s="43">
        <v>0</v>
      </c>
      <c r="G363" s="43">
        <v>0</v>
      </c>
      <c r="H363" s="43">
        <v>3</v>
      </c>
      <c r="I363" s="296">
        <v>4</v>
      </c>
      <c r="J363" s="43">
        <v>0</v>
      </c>
      <c r="K363" s="43">
        <v>6</v>
      </c>
      <c r="L363" s="43">
        <v>0</v>
      </c>
      <c r="M363" s="43">
        <v>8</v>
      </c>
      <c r="N363" s="43">
        <v>0</v>
      </c>
      <c r="O363" s="296" t="s">
        <v>314</v>
      </c>
      <c r="P363" s="43">
        <v>0</v>
      </c>
      <c r="Q363" s="43">
        <v>0</v>
      </c>
      <c r="R363" s="254">
        <f t="shared" si="70"/>
        <v>664.62</v>
      </c>
      <c r="S363" s="302">
        <f t="shared" si="80"/>
        <v>0.56000000000005912</v>
      </c>
      <c r="T363" s="297" t="str">
        <f t="shared" si="71"/>
        <v>003406080A000</v>
      </c>
      <c r="U363" s="270">
        <f t="shared" si="72"/>
        <v>305.38</v>
      </c>
      <c r="V363" s="270"/>
      <c r="W363" s="270"/>
      <c r="X363" s="270"/>
      <c r="Y363" s="270"/>
      <c r="Z363" s="270"/>
      <c r="AA363" s="303">
        <f t="shared" si="73"/>
        <v>25.562454499635997</v>
      </c>
      <c r="AB363" s="33">
        <f t="shared" si="74"/>
        <v>20.634024543264037</v>
      </c>
      <c r="AC363" s="257">
        <f t="shared" si="75"/>
        <v>1733.2580616341791</v>
      </c>
      <c r="AD363" s="258">
        <f t="shared" si="76"/>
        <v>21.198185812241253</v>
      </c>
      <c r="AE363" s="324">
        <f t="shared" si="81"/>
        <v>255.83459941035306</v>
      </c>
      <c r="AF363" s="258"/>
      <c r="AG363" s="256">
        <f>[1]!srEnew($C$11,$AB363,$C$49)</f>
        <v>17.560641681072219</v>
      </c>
      <c r="AH363" s="259">
        <f t="shared" si="77"/>
        <v>1475.0939012100664</v>
      </c>
      <c r="AI363" s="256">
        <f t="shared" si="78"/>
        <v>23.426714035711914</v>
      </c>
      <c r="AJ363" s="324">
        <f t="shared" si="79"/>
        <v>205.83459941035309</v>
      </c>
    </row>
    <row r="364" spans="6:36">
      <c r="F364" s="43">
        <v>1</v>
      </c>
      <c r="G364" s="43">
        <v>0</v>
      </c>
      <c r="H364" s="43">
        <v>3</v>
      </c>
      <c r="I364" s="296">
        <v>4</v>
      </c>
      <c r="J364" s="296">
        <v>5</v>
      </c>
      <c r="K364" s="43">
        <v>0</v>
      </c>
      <c r="L364" s="43">
        <v>0</v>
      </c>
      <c r="M364" s="43">
        <v>8</v>
      </c>
      <c r="N364" s="43">
        <v>0</v>
      </c>
      <c r="O364" s="43">
        <v>0</v>
      </c>
      <c r="P364" s="43">
        <v>0</v>
      </c>
      <c r="Q364" s="43">
        <v>0</v>
      </c>
      <c r="R364" s="254">
        <f t="shared" si="70"/>
        <v>668.78</v>
      </c>
      <c r="S364" s="302">
        <f t="shared" si="80"/>
        <v>4.1599999999999682</v>
      </c>
      <c r="T364" s="297" t="str">
        <f t="shared" si="71"/>
        <v>1034500800000</v>
      </c>
      <c r="U364" s="270">
        <f t="shared" si="72"/>
        <v>301.22000000000003</v>
      </c>
      <c r="V364" s="270"/>
      <c r="W364" s="270"/>
      <c r="X364" s="270"/>
      <c r="Y364" s="270"/>
      <c r="Z364" s="270"/>
      <c r="AA364" s="303">
        <f t="shared" si="73"/>
        <v>25.319785891620466</v>
      </c>
      <c r="AB364" s="33">
        <f t="shared" si="74"/>
        <v>20.359696430994269</v>
      </c>
      <c r="AC364" s="257">
        <f t="shared" si="75"/>
        <v>1710.2145002035186</v>
      </c>
      <c r="AD364" s="258">
        <f t="shared" si="76"/>
        <v>21.37344361870214</v>
      </c>
      <c r="AE364" s="324">
        <f t="shared" si="81"/>
        <v>251.11988674163993</v>
      </c>
      <c r="AF364" s="258"/>
      <c r="AG364" s="256">
        <f>[1]!srEnew($C$11,$AB364,$C$49)</f>
        <v>17.252418003036006</v>
      </c>
      <c r="AH364" s="259">
        <f t="shared" si="77"/>
        <v>1449.2031122550245</v>
      </c>
      <c r="AI364" s="256">
        <f t="shared" si="78"/>
        <v>23.680645715625172</v>
      </c>
      <c r="AJ364" s="324">
        <f t="shared" si="79"/>
        <v>201.11988674163993</v>
      </c>
    </row>
    <row r="365" spans="6:36">
      <c r="F365" s="43">
        <v>1</v>
      </c>
      <c r="G365" s="43">
        <v>0</v>
      </c>
      <c r="H365" s="43">
        <v>3</v>
      </c>
      <c r="I365" s="296">
        <v>4</v>
      </c>
      <c r="J365" s="43">
        <v>0</v>
      </c>
      <c r="K365" s="43">
        <v>6</v>
      </c>
      <c r="L365" s="43">
        <v>0</v>
      </c>
      <c r="M365" s="43">
        <v>8</v>
      </c>
      <c r="N365" s="43">
        <v>0</v>
      </c>
      <c r="O365" s="43">
        <v>0</v>
      </c>
      <c r="P365" s="43">
        <v>0</v>
      </c>
      <c r="Q365" s="43">
        <v>0</v>
      </c>
      <c r="R365" s="254">
        <f t="shared" si="70"/>
        <v>669.33999999999992</v>
      </c>
      <c r="S365" s="302">
        <f t="shared" si="80"/>
        <v>0.55999999999994543</v>
      </c>
      <c r="T365" s="297" t="str">
        <f t="shared" si="71"/>
        <v>1034060800000</v>
      </c>
      <c r="U365" s="270">
        <f t="shared" si="72"/>
        <v>300.66000000000008</v>
      </c>
      <c r="V365" s="270"/>
      <c r="W365" s="270"/>
      <c r="X365" s="270"/>
      <c r="Y365" s="270"/>
      <c r="Z365" s="270"/>
      <c r="AA365" s="303">
        <f t="shared" si="73"/>
        <v>25.287118963618379</v>
      </c>
      <c r="AB365" s="33">
        <f t="shared" si="74"/>
        <v>20.322767646650266</v>
      </c>
      <c r="AC365" s="257">
        <f t="shared" si="75"/>
        <v>1707.1124823186224</v>
      </c>
      <c r="AD365" s="258">
        <f t="shared" si="76"/>
        <v>21.397036015725721</v>
      </c>
      <c r="AE365" s="324">
        <f t="shared" si="81"/>
        <v>250.48521388239016</v>
      </c>
      <c r="AF365" s="258"/>
      <c r="AG365" s="256">
        <f>[1]!srEnew($C$11,$AB365,$C$49)</f>
        <v>17.210926354069596</v>
      </c>
      <c r="AH365" s="259">
        <f t="shared" si="77"/>
        <v>1445.7178137418459</v>
      </c>
      <c r="AI365" s="256">
        <f t="shared" si="78"/>
        <v>23.714828826382725</v>
      </c>
      <c r="AJ365" s="324">
        <f t="shared" si="79"/>
        <v>200.48521388239016</v>
      </c>
    </row>
    <row r="366" spans="6:36">
      <c r="F366" s="43">
        <v>0</v>
      </c>
      <c r="G366" s="43">
        <v>2</v>
      </c>
      <c r="H366" s="43">
        <v>3</v>
      </c>
      <c r="I366" s="43">
        <v>4</v>
      </c>
      <c r="J366" s="296">
        <v>5</v>
      </c>
      <c r="K366" s="43">
        <v>0</v>
      </c>
      <c r="L366" s="43">
        <v>0</v>
      </c>
      <c r="M366" s="43">
        <v>8</v>
      </c>
      <c r="N366" s="43">
        <v>0</v>
      </c>
      <c r="O366" s="43">
        <v>0</v>
      </c>
      <c r="P366" s="43">
        <v>0</v>
      </c>
      <c r="Q366" s="43">
        <v>0</v>
      </c>
      <c r="R366" s="254">
        <f t="shared" si="70"/>
        <v>671.38</v>
      </c>
      <c r="S366" s="302">
        <f t="shared" si="80"/>
        <v>2.0400000000000773</v>
      </c>
      <c r="T366" s="297" t="str">
        <f t="shared" si="71"/>
        <v>0234500800000</v>
      </c>
      <c r="U366" s="270">
        <f t="shared" si="72"/>
        <v>298.62</v>
      </c>
      <c r="V366" s="270"/>
      <c r="W366" s="270"/>
      <c r="X366" s="270"/>
      <c r="Y366" s="270"/>
      <c r="Z366" s="270"/>
      <c r="AA366" s="303">
        <f t="shared" si="73"/>
        <v>25.168118011610758</v>
      </c>
      <c r="AB366" s="33">
        <f t="shared" si="74"/>
        <v>20.186211243659368</v>
      </c>
      <c r="AC366" s="257">
        <f t="shared" si="75"/>
        <v>1695.6417444673868</v>
      </c>
      <c r="AD366" s="258">
        <f t="shared" si="76"/>
        <v>21.487330542104992</v>
      </c>
      <c r="AE366" s="324">
        <f t="shared" si="81"/>
        <v>248.17098783452198</v>
      </c>
      <c r="AF366" s="258"/>
      <c r="AG366" s="256">
        <f>[1]!srEnew($C$11,$AB366,$C$49)</f>
        <v>17.059634151468451</v>
      </c>
      <c r="AH366" s="259">
        <f t="shared" si="77"/>
        <v>1433.0092687233498</v>
      </c>
      <c r="AI366" s="256">
        <f t="shared" si="78"/>
        <v>23.839471694215131</v>
      </c>
      <c r="AJ366" s="324">
        <f t="shared" si="79"/>
        <v>198.17098783452201</v>
      </c>
    </row>
    <row r="367" spans="6:36">
      <c r="F367" s="43">
        <v>0</v>
      </c>
      <c r="G367" s="43">
        <v>2</v>
      </c>
      <c r="H367" s="43">
        <v>3</v>
      </c>
      <c r="I367" s="43">
        <v>4</v>
      </c>
      <c r="J367" s="43">
        <v>0</v>
      </c>
      <c r="K367" s="43">
        <v>6</v>
      </c>
      <c r="L367" s="43">
        <v>0</v>
      </c>
      <c r="M367" s="43">
        <v>8</v>
      </c>
      <c r="N367" s="43">
        <v>0</v>
      </c>
      <c r="O367" s="43">
        <v>0</v>
      </c>
      <c r="P367" s="43">
        <v>0</v>
      </c>
      <c r="Q367" s="43">
        <v>0</v>
      </c>
      <c r="R367" s="254">
        <f t="shared" si="70"/>
        <v>671.94</v>
      </c>
      <c r="S367" s="302">
        <f t="shared" si="80"/>
        <v>0.56000000000005912</v>
      </c>
      <c r="T367" s="297" t="str">
        <f t="shared" si="71"/>
        <v>0234060800000</v>
      </c>
      <c r="U367" s="270">
        <f t="shared" si="72"/>
        <v>298.05999999999995</v>
      </c>
      <c r="V367" s="270"/>
      <c r="W367" s="270"/>
      <c r="X367" s="270"/>
      <c r="Y367" s="270"/>
      <c r="Z367" s="270"/>
      <c r="AA367" s="303">
        <f t="shared" si="73"/>
        <v>25.135451083608665</v>
      </c>
      <c r="AB367" s="33">
        <f t="shared" si="74"/>
        <v>20.147778669376972</v>
      </c>
      <c r="AC367" s="257">
        <f t="shared" si="75"/>
        <v>1692.4134082276657</v>
      </c>
      <c r="AD367" s="258">
        <f t="shared" si="76"/>
        <v>21.514145748579367</v>
      </c>
      <c r="AE367" s="324">
        <f t="shared" si="81"/>
        <v>247.53468276167291</v>
      </c>
      <c r="AF367" s="258"/>
      <c r="AG367" s="256">
        <f>[1]!srEnew($C$11,$AB367,$C$49)</f>
        <v>17.018035796767403</v>
      </c>
      <c r="AH367" s="259">
        <f t="shared" si="77"/>
        <v>1429.5150069284618</v>
      </c>
      <c r="AI367" s="256">
        <f t="shared" si="78"/>
        <v>23.873742715047033</v>
      </c>
      <c r="AJ367" s="324">
        <f t="shared" si="79"/>
        <v>197.53468276167288</v>
      </c>
    </row>
    <row r="368" spans="6:36">
      <c r="F368" s="43">
        <v>1</v>
      </c>
      <c r="G368" s="43">
        <v>0</v>
      </c>
      <c r="H368" s="43">
        <v>3</v>
      </c>
      <c r="I368" s="296">
        <v>4</v>
      </c>
      <c r="J368" s="296">
        <v>5</v>
      </c>
      <c r="K368" s="43">
        <v>0</v>
      </c>
      <c r="L368" s="43">
        <v>0</v>
      </c>
      <c r="M368" s="43">
        <v>8</v>
      </c>
      <c r="N368" s="43">
        <v>0</v>
      </c>
      <c r="O368" s="296" t="s">
        <v>145</v>
      </c>
      <c r="P368" s="43">
        <v>0</v>
      </c>
      <c r="Q368" s="43">
        <v>0</v>
      </c>
      <c r="R368" s="254">
        <f t="shared" si="70"/>
        <v>674.26</v>
      </c>
      <c r="S368" s="302">
        <f t="shared" si="80"/>
        <v>2.3199999999999363</v>
      </c>
      <c r="T368" s="297" t="str">
        <f t="shared" si="71"/>
        <v>103450080A000</v>
      </c>
      <c r="U368" s="270">
        <f t="shared" si="72"/>
        <v>295.74</v>
      </c>
      <c r="V368" s="270"/>
      <c r="W368" s="270"/>
      <c r="X368" s="270"/>
      <c r="Y368" s="270"/>
      <c r="Z368" s="270"/>
      <c r="AA368" s="303">
        <f t="shared" si="73"/>
        <v>25.000116667600008</v>
      </c>
      <c r="AB368" s="33">
        <f t="shared" si="74"/>
        <v>19.988558004492791</v>
      </c>
      <c r="AC368" s="257">
        <f t="shared" si="75"/>
        <v>1679.0388723773945</v>
      </c>
      <c r="AD368" s="258">
        <f t="shared" si="76"/>
        <v>21.625237318258886</v>
      </c>
      <c r="AE368" s="324">
        <f t="shared" si="81"/>
        <v>244.89856174558446</v>
      </c>
      <c r="AF368" s="258"/>
      <c r="AG368" s="256">
        <f>[1]!srEnew($C$11,$AB368,$C$49)</f>
        <v>16.845699755863109</v>
      </c>
      <c r="AH368" s="259">
        <f t="shared" si="77"/>
        <v>1415.0387794925011</v>
      </c>
      <c r="AI368" s="256">
        <f t="shared" si="78"/>
        <v>24.015722658493448</v>
      </c>
      <c r="AJ368" s="324">
        <f t="shared" si="79"/>
        <v>194.89856174558443</v>
      </c>
    </row>
    <row r="369" spans="6:36">
      <c r="F369" s="43">
        <v>1</v>
      </c>
      <c r="G369" s="43">
        <v>0</v>
      </c>
      <c r="H369" s="43">
        <v>3</v>
      </c>
      <c r="I369" s="296">
        <v>4</v>
      </c>
      <c r="J369" s="43">
        <v>0</v>
      </c>
      <c r="K369" s="43">
        <v>6</v>
      </c>
      <c r="L369" s="43">
        <v>0</v>
      </c>
      <c r="M369" s="43">
        <v>8</v>
      </c>
      <c r="N369" s="43">
        <v>0</v>
      </c>
      <c r="O369" s="296" t="s">
        <v>145</v>
      </c>
      <c r="P369" s="43">
        <v>0</v>
      </c>
      <c r="Q369" s="43">
        <v>0</v>
      </c>
      <c r="R369" s="254">
        <f t="shared" si="70"/>
        <v>674.81999999999994</v>
      </c>
      <c r="S369" s="302">
        <f t="shared" si="80"/>
        <v>0.55999999999994543</v>
      </c>
      <c r="T369" s="297" t="str">
        <f t="shared" si="71"/>
        <v>103406080A000</v>
      </c>
      <c r="U369" s="270">
        <f t="shared" si="72"/>
        <v>295.18000000000006</v>
      </c>
      <c r="V369" s="270"/>
      <c r="W369" s="270"/>
      <c r="X369" s="270"/>
      <c r="Y369" s="270"/>
      <c r="Z369" s="270"/>
      <c r="AA369" s="303">
        <f t="shared" si="73"/>
        <v>24.967449739597921</v>
      </c>
      <c r="AB369" s="33">
        <f t="shared" si="74"/>
        <v>19.950125430210406</v>
      </c>
      <c r="AC369" s="257">
        <f t="shared" si="75"/>
        <v>1675.810536137674</v>
      </c>
      <c r="AD369" s="258">
        <f t="shared" si="76"/>
        <v>21.652052524733254</v>
      </c>
      <c r="AE369" s="324">
        <f t="shared" si="81"/>
        <v>244.26225667273556</v>
      </c>
      <c r="AF369" s="258"/>
      <c r="AG369" s="256">
        <f>[1]!srEnew($C$11,$AB369,$C$49)</f>
        <v>16.804101401162075</v>
      </c>
      <c r="AH369" s="259">
        <f t="shared" si="77"/>
        <v>1411.5445176976143</v>
      </c>
      <c r="AI369" s="256">
        <f t="shared" si="78"/>
        <v>24.04999367932534</v>
      </c>
      <c r="AJ369" s="324">
        <f t="shared" si="79"/>
        <v>194.26225667273556</v>
      </c>
    </row>
    <row r="370" spans="6:36">
      <c r="F370" s="43">
        <v>0</v>
      </c>
      <c r="G370" s="43">
        <v>2</v>
      </c>
      <c r="H370" s="43">
        <v>3</v>
      </c>
      <c r="I370" s="43">
        <v>4</v>
      </c>
      <c r="J370" s="296">
        <v>5</v>
      </c>
      <c r="K370" s="43">
        <v>0</v>
      </c>
      <c r="L370" s="43">
        <v>0</v>
      </c>
      <c r="M370" s="43">
        <v>8</v>
      </c>
      <c r="N370" s="43">
        <v>0</v>
      </c>
      <c r="O370" s="296" t="s">
        <v>145</v>
      </c>
      <c r="P370" s="43">
        <v>0</v>
      </c>
      <c r="Q370" s="43">
        <v>0</v>
      </c>
      <c r="R370" s="254">
        <f t="shared" si="70"/>
        <v>676.86</v>
      </c>
      <c r="S370" s="302">
        <f t="shared" si="80"/>
        <v>2.0400000000000773</v>
      </c>
      <c r="T370" s="297" t="str">
        <f t="shared" si="71"/>
        <v>023450080A000</v>
      </c>
      <c r="U370" s="270">
        <f t="shared" si="72"/>
        <v>293.14</v>
      </c>
      <c r="V370" s="270"/>
      <c r="W370" s="270"/>
      <c r="X370" s="270"/>
      <c r="Y370" s="270"/>
      <c r="Z370" s="270"/>
      <c r="AA370" s="303">
        <f t="shared" si="73"/>
        <v>24.8484487875903</v>
      </c>
      <c r="AB370" s="33">
        <f t="shared" si="74"/>
        <v>19.810121052467409</v>
      </c>
      <c r="AC370" s="257">
        <f t="shared" si="75"/>
        <v>1664.0501684072624</v>
      </c>
      <c r="AD370" s="258">
        <f t="shared" si="76"/>
        <v>21.7497364911756</v>
      </c>
      <c r="AE370" s="324">
        <f t="shared" si="81"/>
        <v>241.9442881930714</v>
      </c>
      <c r="AF370" s="258"/>
      <c r="AG370" s="256">
        <f>[1]!srEnew($C$11,$AB370,$C$49)</f>
        <v>16.651958776050797</v>
      </c>
      <c r="AH370" s="259">
        <f t="shared" si="77"/>
        <v>1398.764537188267</v>
      </c>
      <c r="AI370" s="256">
        <f t="shared" si="78"/>
        <v>24.176203478688503</v>
      </c>
      <c r="AJ370" s="324">
        <f t="shared" si="79"/>
        <v>191.9442881930714</v>
      </c>
    </row>
    <row r="371" spans="6:36">
      <c r="F371" s="43">
        <v>0</v>
      </c>
      <c r="G371" s="43">
        <v>2</v>
      </c>
      <c r="H371" s="43">
        <v>3</v>
      </c>
      <c r="I371" s="43">
        <v>4</v>
      </c>
      <c r="J371" s="43">
        <v>0</v>
      </c>
      <c r="K371" s="43">
        <v>6</v>
      </c>
      <c r="L371" s="43">
        <v>0</v>
      </c>
      <c r="M371" s="43">
        <v>8</v>
      </c>
      <c r="N371" s="43">
        <v>0</v>
      </c>
      <c r="O371" s="296" t="s">
        <v>145</v>
      </c>
      <c r="P371" s="43">
        <v>0</v>
      </c>
      <c r="Q371" s="43">
        <v>0</v>
      </c>
      <c r="R371" s="254">
        <f t="shared" si="70"/>
        <v>677.42000000000007</v>
      </c>
      <c r="S371" s="302">
        <f t="shared" si="80"/>
        <v>0.56000000000005912</v>
      </c>
      <c r="T371" s="297" t="str">
        <f t="shared" si="71"/>
        <v>023406080A000</v>
      </c>
      <c r="U371" s="270">
        <f t="shared" si="72"/>
        <v>292.57999999999993</v>
      </c>
      <c r="V371" s="270"/>
      <c r="W371" s="270"/>
      <c r="X371" s="270"/>
      <c r="Y371" s="270"/>
      <c r="Z371" s="270"/>
      <c r="AA371" s="303">
        <f t="shared" si="73"/>
        <v>24.815781859588206</v>
      </c>
      <c r="AB371" s="33">
        <f t="shared" si="74"/>
        <v>19.771688478185013</v>
      </c>
      <c r="AC371" s="257">
        <f t="shared" si="75"/>
        <v>1660.8218321675411</v>
      </c>
      <c r="AD371" s="258">
        <f t="shared" si="76"/>
        <v>21.776551697649971</v>
      </c>
      <c r="AE371" s="324">
        <f t="shared" si="81"/>
        <v>241.30798312022236</v>
      </c>
      <c r="AF371" s="258"/>
      <c r="AG371" s="256">
        <f>[1]!srEnew($C$11,$AB371,$C$49)</f>
        <v>16.608573550443353</v>
      </c>
      <c r="AH371" s="259">
        <f t="shared" si="77"/>
        <v>1395.1201782372416</v>
      </c>
      <c r="AI371" s="256">
        <f t="shared" si="78"/>
        <v>24.214502046904826</v>
      </c>
      <c r="AJ371" s="324">
        <f t="shared" si="79"/>
        <v>191.30798312022236</v>
      </c>
    </row>
    <row r="372" spans="6:36">
      <c r="F372" s="43">
        <v>1</v>
      </c>
      <c r="G372" s="43">
        <v>2</v>
      </c>
      <c r="H372" s="43">
        <v>3</v>
      </c>
      <c r="I372" s="296">
        <v>4</v>
      </c>
      <c r="J372" s="296">
        <v>5</v>
      </c>
      <c r="K372" s="43">
        <v>0</v>
      </c>
      <c r="L372" s="43">
        <v>0</v>
      </c>
      <c r="M372" s="43">
        <v>8</v>
      </c>
      <c r="N372" s="43">
        <v>0</v>
      </c>
      <c r="O372" s="43">
        <v>0</v>
      </c>
      <c r="P372" s="43">
        <v>0</v>
      </c>
      <c r="Q372" s="43">
        <v>0</v>
      </c>
      <c r="R372" s="254">
        <f t="shared" si="70"/>
        <v>681.57999999999993</v>
      </c>
      <c r="S372" s="302">
        <f t="shared" si="80"/>
        <v>4.1599999999998545</v>
      </c>
      <c r="T372" s="297" t="str">
        <f t="shared" si="71"/>
        <v>1234500800000</v>
      </c>
      <c r="U372" s="270">
        <f t="shared" si="72"/>
        <v>288.42000000000007</v>
      </c>
      <c r="V372" s="270"/>
      <c r="W372" s="270"/>
      <c r="X372" s="270"/>
      <c r="Y372" s="270"/>
      <c r="Z372" s="270"/>
      <c r="AA372" s="303">
        <f t="shared" si="73"/>
        <v>24.573113251572686</v>
      </c>
      <c r="AB372" s="33">
        <f t="shared" si="74"/>
        <v>19.486189354944418</v>
      </c>
      <c r="AC372" s="257">
        <f t="shared" si="75"/>
        <v>1636.8399058153311</v>
      </c>
      <c r="AD372" s="258">
        <f t="shared" si="76"/>
        <v>21.975750374316696</v>
      </c>
      <c r="AE372" s="324">
        <f t="shared" si="81"/>
        <v>236.58114543620178</v>
      </c>
      <c r="AF372" s="258"/>
      <c r="AG372" s="256">
        <f>[1]!srEnew($C$11,$AB372,$C$49)</f>
        <v>16.286283303073816</v>
      </c>
      <c r="AH372" s="259">
        <f t="shared" si="77"/>
        <v>1368.0477974582004</v>
      </c>
      <c r="AI372" s="256">
        <f t="shared" si="78"/>
        <v>24.49900569651177</v>
      </c>
      <c r="AJ372" s="324">
        <f t="shared" si="79"/>
        <v>186.58114543620181</v>
      </c>
    </row>
    <row r="373" spans="6:36">
      <c r="F373" s="43">
        <v>1</v>
      </c>
      <c r="G373" s="43">
        <v>2</v>
      </c>
      <c r="H373" s="43">
        <v>3</v>
      </c>
      <c r="I373" s="296">
        <v>4</v>
      </c>
      <c r="J373" s="43">
        <v>0</v>
      </c>
      <c r="K373" s="43">
        <v>6</v>
      </c>
      <c r="L373" s="43">
        <v>0</v>
      </c>
      <c r="M373" s="43">
        <v>8</v>
      </c>
      <c r="N373" s="43">
        <v>0</v>
      </c>
      <c r="O373" s="43">
        <v>0</v>
      </c>
      <c r="P373" s="43">
        <v>0</v>
      </c>
      <c r="Q373" s="43">
        <v>0</v>
      </c>
      <c r="R373" s="254">
        <f t="shared" si="70"/>
        <v>682.14</v>
      </c>
      <c r="S373" s="302">
        <f t="shared" si="80"/>
        <v>0.56000000000005912</v>
      </c>
      <c r="T373" s="297" t="str">
        <f t="shared" si="71"/>
        <v>1234060800000</v>
      </c>
      <c r="U373" s="270">
        <f t="shared" si="72"/>
        <v>287.86</v>
      </c>
      <c r="V373" s="270"/>
      <c r="W373" s="270"/>
      <c r="X373" s="270"/>
      <c r="Y373" s="270"/>
      <c r="Z373" s="270"/>
      <c r="AA373" s="303">
        <f t="shared" si="73"/>
        <v>24.540446323570592</v>
      </c>
      <c r="AB373" s="33">
        <f t="shared" si="74"/>
        <v>19.447756780662022</v>
      </c>
      <c r="AC373" s="257">
        <f t="shared" si="75"/>
        <v>1633.6115695756098</v>
      </c>
      <c r="AD373" s="258">
        <f t="shared" si="76"/>
        <v>22.002565580791071</v>
      </c>
      <c r="AE373" s="324">
        <f t="shared" si="81"/>
        <v>235.94484036335271</v>
      </c>
      <c r="AF373" s="258"/>
      <c r="AG373" s="256">
        <f>[1]!srEnew($C$11,$AB373,$C$49)</f>
        <v>16.242898077466368</v>
      </c>
      <c r="AH373" s="259">
        <f t="shared" si="77"/>
        <v>1364.403438507175</v>
      </c>
      <c r="AI373" s="256">
        <f t="shared" si="78"/>
        <v>24.5373042647281</v>
      </c>
      <c r="AJ373" s="324">
        <f t="shared" si="79"/>
        <v>185.94484036335271</v>
      </c>
    </row>
    <row r="374" spans="6:36">
      <c r="F374" s="268">
        <v>0</v>
      </c>
      <c r="G374" s="268">
        <v>0</v>
      </c>
      <c r="H374" s="269">
        <v>0</v>
      </c>
      <c r="I374" s="296">
        <v>0</v>
      </c>
      <c r="J374" s="296">
        <v>0</v>
      </c>
      <c r="K374" s="296">
        <v>0</v>
      </c>
      <c r="L374" s="320">
        <v>7</v>
      </c>
      <c r="M374" s="43">
        <v>8</v>
      </c>
      <c r="N374" s="296">
        <v>0</v>
      </c>
      <c r="O374" s="296">
        <v>0</v>
      </c>
      <c r="P374" s="296">
        <v>0</v>
      </c>
      <c r="Q374" s="296">
        <v>0</v>
      </c>
      <c r="R374" s="254">
        <f t="shared" si="70"/>
        <v>682.33999999999992</v>
      </c>
      <c r="S374" s="302">
        <f t="shared" si="80"/>
        <v>0.19999999999993179</v>
      </c>
      <c r="T374" s="297" t="str">
        <f t="shared" si="71"/>
        <v>0000007800000</v>
      </c>
      <c r="U374" s="270">
        <f t="shared" si="72"/>
        <v>287.66000000000008</v>
      </c>
      <c r="V374" s="270"/>
      <c r="W374" s="270"/>
      <c r="X374" s="270"/>
      <c r="Y374" s="270"/>
      <c r="Z374" s="270"/>
      <c r="AA374" s="303">
        <f t="shared" si="73"/>
        <v>24.528779563569849</v>
      </c>
      <c r="AB374" s="33">
        <f t="shared" si="74"/>
        <v>19.43403086127546</v>
      </c>
      <c r="AC374" s="257">
        <f t="shared" si="75"/>
        <v>1632.4585923471386</v>
      </c>
      <c r="AD374" s="258">
        <f t="shared" si="76"/>
        <v>22.012142440246198</v>
      </c>
      <c r="AE374" s="324">
        <f t="shared" si="81"/>
        <v>235.71758855162102</v>
      </c>
      <c r="AF374" s="258"/>
      <c r="AG374" s="256">
        <f>[1]!srEnew($C$11,$AB374,$C$49)</f>
        <v>16.227403354035143</v>
      </c>
      <c r="AH374" s="259">
        <f t="shared" si="77"/>
        <v>1363.101881738952</v>
      </c>
      <c r="AI374" s="256">
        <f t="shared" si="78"/>
        <v>24.550982324805354</v>
      </c>
      <c r="AJ374" s="324">
        <f t="shared" si="79"/>
        <v>185.71758855162102</v>
      </c>
    </row>
    <row r="375" spans="6:36">
      <c r="F375" s="268">
        <v>0</v>
      </c>
      <c r="G375" s="268">
        <v>0</v>
      </c>
      <c r="H375" s="269">
        <v>0</v>
      </c>
      <c r="I375" s="296">
        <v>0</v>
      </c>
      <c r="J375" s="320">
        <v>5</v>
      </c>
      <c r="K375" s="43">
        <v>6</v>
      </c>
      <c r="L375" s="296">
        <v>0</v>
      </c>
      <c r="M375" s="43">
        <v>8</v>
      </c>
      <c r="N375" s="296">
        <v>0</v>
      </c>
      <c r="O375" s="296">
        <v>0</v>
      </c>
      <c r="P375" s="296">
        <v>0</v>
      </c>
      <c r="Q375" s="296">
        <v>0</v>
      </c>
      <c r="R375" s="254">
        <f t="shared" si="70"/>
        <v>686.99</v>
      </c>
      <c r="S375" s="302">
        <f t="shared" si="80"/>
        <v>4.6500000000000909</v>
      </c>
      <c r="T375" s="297" t="str">
        <f t="shared" si="71"/>
        <v>0000560800000</v>
      </c>
      <c r="U375" s="270">
        <f t="shared" si="72"/>
        <v>283.01</v>
      </c>
      <c r="V375" s="270"/>
      <c r="W375" s="270"/>
      <c r="X375" s="270"/>
      <c r="Y375" s="270"/>
      <c r="Z375" s="270"/>
      <c r="AA375" s="303">
        <f t="shared" si="73"/>
        <v>24.257527393552483</v>
      </c>
      <c r="AB375" s="33">
        <f t="shared" si="74"/>
        <v>19.114903235537753</v>
      </c>
      <c r="AC375" s="257">
        <f t="shared" si="75"/>
        <v>1605.6518717851714</v>
      </c>
      <c r="AD375" s="258">
        <f t="shared" si="76"/>
        <v>22.234804422578009</v>
      </c>
      <c r="AE375" s="324">
        <f t="shared" si="81"/>
        <v>230.43398392885726</v>
      </c>
      <c r="AF375" s="258"/>
      <c r="AG375" s="256">
        <f>[1]!srEnew($C$11,$AB375,$C$49)</f>
        <v>15.867151034259074</v>
      </c>
      <c r="AH375" s="259">
        <f t="shared" si="77"/>
        <v>1332.8406868777622</v>
      </c>
      <c r="AI375" s="256">
        <f t="shared" si="78"/>
        <v>24.868997221601596</v>
      </c>
      <c r="AJ375" s="324">
        <f t="shared" si="79"/>
        <v>180.43398392885726</v>
      </c>
    </row>
    <row r="376" spans="6:36">
      <c r="F376" s="43">
        <v>1</v>
      </c>
      <c r="G376" s="43">
        <v>2</v>
      </c>
      <c r="H376" s="43">
        <v>3</v>
      </c>
      <c r="I376" s="296">
        <v>4</v>
      </c>
      <c r="J376" s="296">
        <v>5</v>
      </c>
      <c r="K376" s="43">
        <v>0</v>
      </c>
      <c r="L376" s="43">
        <v>0</v>
      </c>
      <c r="M376" s="43">
        <v>8</v>
      </c>
      <c r="N376" s="43">
        <v>0</v>
      </c>
      <c r="O376" s="296" t="s">
        <v>145</v>
      </c>
      <c r="P376" s="43">
        <v>0</v>
      </c>
      <c r="Q376" s="43">
        <v>0</v>
      </c>
      <c r="R376" s="254">
        <f t="shared" si="70"/>
        <v>687.06</v>
      </c>
      <c r="S376" s="302">
        <f t="shared" si="80"/>
        <v>6.9999999999936335E-2</v>
      </c>
      <c r="T376" s="297" t="str">
        <f t="shared" si="71"/>
        <v>123450080A000</v>
      </c>
      <c r="U376" s="270">
        <f t="shared" si="72"/>
        <v>282.94000000000005</v>
      </c>
      <c r="V376" s="270"/>
      <c r="W376" s="270"/>
      <c r="X376" s="270"/>
      <c r="Y376" s="270"/>
      <c r="Z376" s="270"/>
      <c r="AA376" s="303">
        <f t="shared" si="73"/>
        <v>24.253444027552224</v>
      </c>
      <c r="AB376" s="33">
        <f t="shared" si="74"/>
        <v>19.110099163752455</v>
      </c>
      <c r="AC376" s="257">
        <f t="shared" si="75"/>
        <v>1605.2483297552062</v>
      </c>
      <c r="AD376" s="258">
        <f t="shared" si="76"/>
        <v>22.238156323387305</v>
      </c>
      <c r="AE376" s="324">
        <f t="shared" si="81"/>
        <v>230.35444579475114</v>
      </c>
      <c r="AF376" s="258"/>
      <c r="AG376" s="256">
        <f>[1]!srEnew($C$11,$AB376,$C$49)</f>
        <v>15.861727881058144</v>
      </c>
      <c r="AH376" s="259">
        <f t="shared" si="77"/>
        <v>1332.385142008884</v>
      </c>
      <c r="AI376" s="256">
        <f t="shared" si="78"/>
        <v>24.873784542628634</v>
      </c>
      <c r="AJ376" s="324">
        <f t="shared" si="79"/>
        <v>180.35444579475114</v>
      </c>
    </row>
    <row r="377" spans="6:36">
      <c r="F377" s="43">
        <v>1</v>
      </c>
      <c r="G377" s="43">
        <v>2</v>
      </c>
      <c r="H377" s="43">
        <v>3</v>
      </c>
      <c r="I377" s="296">
        <v>4</v>
      </c>
      <c r="J377" s="43">
        <v>0</v>
      </c>
      <c r="K377" s="43">
        <v>6</v>
      </c>
      <c r="L377" s="43">
        <v>0</v>
      </c>
      <c r="M377" s="43">
        <v>8</v>
      </c>
      <c r="N377" s="43">
        <v>0</v>
      </c>
      <c r="O377" s="296" t="s">
        <v>145</v>
      </c>
      <c r="P377" s="43">
        <v>0</v>
      </c>
      <c r="Q377" s="43">
        <v>0</v>
      </c>
      <c r="R377" s="254">
        <f t="shared" si="70"/>
        <v>687.62</v>
      </c>
      <c r="S377" s="302">
        <f t="shared" si="80"/>
        <v>0.56000000000005912</v>
      </c>
      <c r="T377" s="297" t="str">
        <f t="shared" si="71"/>
        <v>123406080A000</v>
      </c>
      <c r="U377" s="270">
        <f t="shared" si="72"/>
        <v>282.38</v>
      </c>
      <c r="V377" s="270"/>
      <c r="W377" s="270"/>
      <c r="X377" s="270"/>
      <c r="Y377" s="270"/>
      <c r="Z377" s="270"/>
      <c r="AA377" s="303">
        <f t="shared" si="73"/>
        <v>24.22077709955013</v>
      </c>
      <c r="AB377" s="33">
        <f t="shared" si="74"/>
        <v>19.071666589470063</v>
      </c>
      <c r="AC377" s="257">
        <f t="shared" si="75"/>
        <v>1602.0199935154853</v>
      </c>
      <c r="AD377" s="258">
        <f t="shared" si="76"/>
        <v>22.264971529861675</v>
      </c>
      <c r="AE377" s="324">
        <f t="shared" si="81"/>
        <v>229.71814072190213</v>
      </c>
      <c r="AF377" s="258"/>
      <c r="AG377" s="256">
        <f>[1]!srEnew($C$11,$AB377,$C$49)</f>
        <v>15.818342655450699</v>
      </c>
      <c r="AH377" s="259">
        <f t="shared" si="77"/>
        <v>1328.7407830578588</v>
      </c>
      <c r="AI377" s="256">
        <f t="shared" si="78"/>
        <v>24.912083110844961</v>
      </c>
      <c r="AJ377" s="324">
        <f t="shared" si="79"/>
        <v>179.71814072190213</v>
      </c>
    </row>
    <row r="378" spans="6:36">
      <c r="F378" s="268">
        <v>0</v>
      </c>
      <c r="G378" s="268">
        <v>0</v>
      </c>
      <c r="H378" s="269">
        <v>0</v>
      </c>
      <c r="I378" s="296">
        <v>0</v>
      </c>
      <c r="J378" s="296">
        <v>0</v>
      </c>
      <c r="K378" s="296">
        <v>0</v>
      </c>
      <c r="L378" s="320">
        <v>7</v>
      </c>
      <c r="M378" s="43">
        <v>8</v>
      </c>
      <c r="N378" s="296">
        <v>0</v>
      </c>
      <c r="O378" s="296" t="s">
        <v>145</v>
      </c>
      <c r="P378" s="296">
        <v>0</v>
      </c>
      <c r="Q378" s="296">
        <v>0</v>
      </c>
      <c r="R378" s="254">
        <f t="shared" si="70"/>
        <v>687.81999999999994</v>
      </c>
      <c r="S378" s="302">
        <f t="shared" si="80"/>
        <v>0.19999999999993179</v>
      </c>
      <c r="T378" s="297" t="str">
        <f t="shared" si="71"/>
        <v>000000780A000</v>
      </c>
      <c r="U378" s="270">
        <f t="shared" si="72"/>
        <v>282.18000000000006</v>
      </c>
      <c r="V378" s="270"/>
      <c r="W378" s="270"/>
      <c r="X378" s="270"/>
      <c r="Y378" s="270"/>
      <c r="Z378" s="270"/>
      <c r="AA378" s="303">
        <f t="shared" si="73"/>
        <v>24.209110339549387</v>
      </c>
      <c r="AB378" s="33">
        <f t="shared" si="74"/>
        <v>19.057940670083497</v>
      </c>
      <c r="AC378" s="257">
        <f t="shared" si="75"/>
        <v>1600.8670162870137</v>
      </c>
      <c r="AD378" s="258">
        <f t="shared" si="76"/>
        <v>22.274548389316806</v>
      </c>
      <c r="AE378" s="324">
        <f t="shared" si="81"/>
        <v>229.49088891017038</v>
      </c>
      <c r="AF378" s="258"/>
      <c r="AG378" s="256">
        <f>[1]!srEnew($C$11,$AB378,$C$49)</f>
        <v>15.802847932019473</v>
      </c>
      <c r="AH378" s="259">
        <f t="shared" si="77"/>
        <v>1327.4392262896358</v>
      </c>
      <c r="AI378" s="256">
        <f t="shared" si="78"/>
        <v>24.925761170922215</v>
      </c>
      <c r="AJ378" s="324">
        <f t="shared" si="79"/>
        <v>179.49088891017038</v>
      </c>
    </row>
    <row r="379" spans="6:36">
      <c r="F379" s="268">
        <v>0</v>
      </c>
      <c r="G379" s="268">
        <v>0</v>
      </c>
      <c r="H379" s="269">
        <v>0</v>
      </c>
      <c r="I379" s="296">
        <v>0</v>
      </c>
      <c r="J379" s="320">
        <v>5</v>
      </c>
      <c r="K379" s="43">
        <v>6</v>
      </c>
      <c r="L379" s="296">
        <v>0</v>
      </c>
      <c r="M379" s="43">
        <v>8</v>
      </c>
      <c r="N379" s="296">
        <v>0</v>
      </c>
      <c r="O379" s="296" t="s">
        <v>145</v>
      </c>
      <c r="P379" s="296">
        <v>0</v>
      </c>
      <c r="Q379" s="296">
        <v>0</v>
      </c>
      <c r="R379" s="254">
        <f t="shared" si="70"/>
        <v>692.47</v>
      </c>
      <c r="S379" s="302">
        <f t="shared" si="80"/>
        <v>4.6500000000000909</v>
      </c>
      <c r="T379" s="297" t="str">
        <f t="shared" si="71"/>
        <v>000056080A000</v>
      </c>
      <c r="U379" s="270">
        <f t="shared" si="72"/>
        <v>277.52999999999997</v>
      </c>
      <c r="V379" s="270"/>
      <c r="W379" s="270"/>
      <c r="X379" s="270"/>
      <c r="Y379" s="270"/>
      <c r="Z379" s="270"/>
      <c r="AA379" s="303">
        <f t="shared" si="73"/>
        <v>23.937858169532024</v>
      </c>
      <c r="AB379" s="33">
        <f t="shared" si="74"/>
        <v>18.725411144962465</v>
      </c>
      <c r="AC379" s="257">
        <f t="shared" si="75"/>
        <v>1572.9345361768469</v>
      </c>
      <c r="AD379" s="258">
        <f t="shared" si="76"/>
        <v>22.525525926108756</v>
      </c>
      <c r="AE379" s="324">
        <f t="shared" si="81"/>
        <v>224.19109460551252</v>
      </c>
      <c r="AF379" s="258"/>
      <c r="AG379" s="256">
        <f>[1]!srEnew($C$11,$AB379,$C$49)</f>
        <v>15.439934356780409</v>
      </c>
      <c r="AH379" s="259">
        <f t="shared" si="77"/>
        <v>1296.9544859695543</v>
      </c>
      <c r="AI379" s="256">
        <f t="shared" si="78"/>
        <v>25.248870228741591</v>
      </c>
      <c r="AJ379" s="324">
        <f t="shared" si="79"/>
        <v>174.19109460551252</v>
      </c>
    </row>
    <row r="380" spans="6:36">
      <c r="F380" s="305">
        <v>1</v>
      </c>
      <c r="G380" s="43">
        <v>0</v>
      </c>
      <c r="H380" s="43">
        <v>0</v>
      </c>
      <c r="I380" s="43">
        <v>0</v>
      </c>
      <c r="J380" s="43">
        <v>0</v>
      </c>
      <c r="K380" s="43">
        <v>0</v>
      </c>
      <c r="L380" s="43">
        <v>7</v>
      </c>
      <c r="M380" s="43">
        <v>8</v>
      </c>
      <c r="N380" s="43">
        <v>0</v>
      </c>
      <c r="O380" s="43">
        <v>0</v>
      </c>
      <c r="P380" s="43">
        <v>0</v>
      </c>
      <c r="Q380" s="43">
        <v>0</v>
      </c>
      <c r="R380" s="254">
        <f t="shared" si="70"/>
        <v>692.54</v>
      </c>
      <c r="S380" s="302">
        <f t="shared" si="80"/>
        <v>6.9999999999936335E-2</v>
      </c>
      <c r="T380" s="297" t="str">
        <f t="shared" si="71"/>
        <v>1000007800000</v>
      </c>
      <c r="U380" s="270">
        <f t="shared" si="72"/>
        <v>277.46000000000004</v>
      </c>
      <c r="V380" s="270"/>
      <c r="W380" s="270"/>
      <c r="X380" s="270"/>
      <c r="Y380" s="270"/>
      <c r="Z380" s="270"/>
      <c r="AA380" s="303">
        <f t="shared" si="73"/>
        <v>23.933774803531765</v>
      </c>
      <c r="AB380" s="33">
        <f t="shared" si="74"/>
        <v>18.720398580835649</v>
      </c>
      <c r="AC380" s="257">
        <f t="shared" si="75"/>
        <v>1572.5134807901945</v>
      </c>
      <c r="AD380" s="258">
        <f t="shared" si="76"/>
        <v>22.529318329870797</v>
      </c>
      <c r="AE380" s="324">
        <f t="shared" si="81"/>
        <v>224.11130460974186</v>
      </c>
      <c r="AF380" s="258"/>
      <c r="AG380" s="256">
        <f>[1]!srEnew($C$11,$AB380,$C$49)</f>
        <v>15.434249851083033</v>
      </c>
      <c r="AH380" s="259">
        <f t="shared" si="77"/>
        <v>1296.4769874909748</v>
      </c>
      <c r="AI380" s="256">
        <f t="shared" si="78"/>
        <v>25.254318629631729</v>
      </c>
      <c r="AJ380" s="324">
        <f t="shared" si="79"/>
        <v>174.11130460974186</v>
      </c>
    </row>
    <row r="381" spans="6:36">
      <c r="F381" s="43">
        <v>0</v>
      </c>
      <c r="G381" s="305">
        <v>2</v>
      </c>
      <c r="H381" s="43">
        <v>0</v>
      </c>
      <c r="I381" s="43">
        <v>0</v>
      </c>
      <c r="J381" s="43">
        <v>0</v>
      </c>
      <c r="K381" s="43">
        <v>0</v>
      </c>
      <c r="L381" s="43">
        <v>7</v>
      </c>
      <c r="M381" s="43">
        <v>8</v>
      </c>
      <c r="N381" s="43">
        <v>0</v>
      </c>
      <c r="O381" s="43">
        <v>0</v>
      </c>
      <c r="P381" s="43">
        <v>0</v>
      </c>
      <c r="Q381" s="43">
        <v>0</v>
      </c>
      <c r="R381" s="254">
        <f t="shared" si="70"/>
        <v>695.14</v>
      </c>
      <c r="S381" s="302">
        <f t="shared" si="80"/>
        <v>2.6000000000000227</v>
      </c>
      <c r="T381" s="297" t="str">
        <f t="shared" si="71"/>
        <v>0200007800000</v>
      </c>
      <c r="U381" s="270">
        <f t="shared" si="72"/>
        <v>274.86</v>
      </c>
      <c r="V381" s="270"/>
      <c r="W381" s="270"/>
      <c r="X381" s="270"/>
      <c r="Y381" s="270"/>
      <c r="Z381" s="270"/>
      <c r="AA381" s="303">
        <f t="shared" si="73"/>
        <v>23.780098418541755</v>
      </c>
      <c r="AB381" s="33">
        <f t="shared" si="74"/>
        <v>18.534148077161262</v>
      </c>
      <c r="AC381" s="257">
        <f t="shared" si="75"/>
        <v>1556.868438481546</v>
      </c>
      <c r="AD381" s="258">
        <f t="shared" si="76"/>
        <v>22.670231661440564</v>
      </c>
      <c r="AE381" s="324">
        <f t="shared" si="81"/>
        <v>221.14656909225297</v>
      </c>
      <c r="AF381" s="258"/>
      <c r="AG381" s="256">
        <f>[1]!srEnew($C$11,$AB381,$C$49)</f>
        <v>15.223032194312857</v>
      </c>
      <c r="AH381" s="259">
        <f t="shared" si="77"/>
        <v>1278.7347043222801</v>
      </c>
      <c r="AI381" s="256">
        <f t="shared" si="78"/>
        <v>25.456763403271488</v>
      </c>
      <c r="AJ381" s="324">
        <f t="shared" si="79"/>
        <v>171.14656909225297</v>
      </c>
    </row>
    <row r="382" spans="6:36">
      <c r="F382" s="305">
        <v>1</v>
      </c>
      <c r="G382" s="43">
        <v>0</v>
      </c>
      <c r="H382" s="43">
        <v>0</v>
      </c>
      <c r="I382" s="43">
        <v>0</v>
      </c>
      <c r="J382" s="296">
        <v>5</v>
      </c>
      <c r="K382" s="43">
        <v>6</v>
      </c>
      <c r="L382" s="43">
        <v>0</v>
      </c>
      <c r="M382" s="43">
        <v>8</v>
      </c>
      <c r="N382" s="43">
        <v>0</v>
      </c>
      <c r="O382" s="43">
        <v>0</v>
      </c>
      <c r="P382" s="43">
        <v>0</v>
      </c>
      <c r="Q382" s="43">
        <v>0</v>
      </c>
      <c r="R382" s="254">
        <f t="shared" si="70"/>
        <v>697.19</v>
      </c>
      <c r="S382" s="302">
        <f t="shared" si="80"/>
        <v>2.0500000000000682</v>
      </c>
      <c r="T382" s="297" t="str">
        <f t="shared" si="71"/>
        <v>1000560800000</v>
      </c>
      <c r="U382" s="270">
        <f t="shared" si="72"/>
        <v>272.80999999999995</v>
      </c>
      <c r="V382" s="270"/>
      <c r="W382" s="270"/>
      <c r="X382" s="270"/>
      <c r="Y382" s="270"/>
      <c r="Z382" s="270"/>
      <c r="AA382" s="303">
        <f t="shared" si="73"/>
        <v>23.651753628088098</v>
      </c>
      <c r="AB382" s="33">
        <f t="shared" si="74"/>
        <v>18.387048198208838</v>
      </c>
      <c r="AC382" s="257">
        <f t="shared" si="75"/>
        <v>1544.5120486495423</v>
      </c>
      <c r="AD382" s="258">
        <f t="shared" si="76"/>
        <v>22.78152442901844</v>
      </c>
      <c r="AE382" s="324">
        <f t="shared" si="81"/>
        <v>218.80503321908827</v>
      </c>
      <c r="AF382" s="258"/>
      <c r="AG382" s="256">
        <f>[1]!srEnew($C$11,$AB382,$C$49)</f>
        <v>15.056213360910794</v>
      </c>
      <c r="AH382" s="259">
        <f t="shared" si="77"/>
        <v>1264.7219223165066</v>
      </c>
      <c r="AI382" s="256">
        <f t="shared" si="78"/>
        <v>25.616653449791961</v>
      </c>
      <c r="AJ382" s="324">
        <f t="shared" si="79"/>
        <v>168.80503321908827</v>
      </c>
    </row>
    <row r="383" spans="6:36">
      <c r="F383" s="305">
        <v>1</v>
      </c>
      <c r="G383" s="43">
        <v>0</v>
      </c>
      <c r="H383" s="43">
        <v>0</v>
      </c>
      <c r="I383" s="43">
        <v>0</v>
      </c>
      <c r="J383" s="43">
        <v>0</v>
      </c>
      <c r="K383" s="43">
        <v>0</v>
      </c>
      <c r="L383" s="43">
        <v>7</v>
      </c>
      <c r="M383" s="43">
        <v>8</v>
      </c>
      <c r="N383" s="43">
        <v>0</v>
      </c>
      <c r="O383" s="296" t="s">
        <v>145</v>
      </c>
      <c r="P383" s="43">
        <v>0</v>
      </c>
      <c r="Q383" s="43">
        <v>0</v>
      </c>
      <c r="R383" s="254">
        <f t="shared" si="70"/>
        <v>698.02</v>
      </c>
      <c r="S383" s="302">
        <f t="shared" si="80"/>
        <v>0.82999999999992724</v>
      </c>
      <c r="T383" s="297" t="str">
        <f t="shared" si="71"/>
        <v>100000780A000</v>
      </c>
      <c r="U383" s="270">
        <f t="shared" si="72"/>
        <v>271.98</v>
      </c>
      <c r="V383" s="270"/>
      <c r="W383" s="270"/>
      <c r="X383" s="270"/>
      <c r="Y383" s="270"/>
      <c r="Z383" s="270"/>
      <c r="AA383" s="303">
        <f t="shared" si="73"/>
        <v>23.59978963975809</v>
      </c>
      <c r="AB383" s="33">
        <f t="shared" si="74"/>
        <v>18.327490686242747</v>
      </c>
      <c r="AC383" s="257">
        <f t="shared" si="75"/>
        <v>1539.5092176443907</v>
      </c>
      <c r="AD383" s="258">
        <f t="shared" si="76"/>
        <v>22.826584427598739</v>
      </c>
      <c r="AE383" s="324">
        <f t="shared" si="81"/>
        <v>217.85699674361206</v>
      </c>
      <c r="AF383" s="258"/>
      <c r="AG383" s="256">
        <f>[1]!srEnew($C$11,$AB383,$C$49)</f>
        <v>14.988672077143146</v>
      </c>
      <c r="AH383" s="259">
        <f t="shared" si="77"/>
        <v>1259.0484544800242</v>
      </c>
      <c r="AI383" s="256">
        <f t="shared" si="78"/>
        <v>25.681389419846578</v>
      </c>
      <c r="AJ383" s="324">
        <f t="shared" si="79"/>
        <v>167.85699674361206</v>
      </c>
    </row>
    <row r="384" spans="6:36">
      <c r="F384" s="43">
        <v>0</v>
      </c>
      <c r="G384" s="305">
        <v>2</v>
      </c>
      <c r="H384" s="43">
        <v>0</v>
      </c>
      <c r="I384" s="43">
        <v>0</v>
      </c>
      <c r="J384" s="296">
        <v>5</v>
      </c>
      <c r="K384" s="43">
        <v>6</v>
      </c>
      <c r="L384" s="43">
        <v>0</v>
      </c>
      <c r="M384" s="43">
        <v>8</v>
      </c>
      <c r="N384" s="43">
        <v>0</v>
      </c>
      <c r="O384" s="43">
        <v>0</v>
      </c>
      <c r="P384" s="43">
        <v>0</v>
      </c>
      <c r="Q384" s="43">
        <v>0</v>
      </c>
      <c r="R384" s="254">
        <f t="shared" si="70"/>
        <v>699.79</v>
      </c>
      <c r="S384" s="302">
        <f t="shared" si="80"/>
        <v>1.7699999999999818</v>
      </c>
      <c r="T384" s="297" t="str">
        <f t="shared" si="71"/>
        <v>0200560800000</v>
      </c>
      <c r="U384" s="270">
        <f t="shared" si="72"/>
        <v>270.21000000000004</v>
      </c>
      <c r="V384" s="270"/>
      <c r="W384" s="270"/>
      <c r="X384" s="270"/>
      <c r="Y384" s="270"/>
      <c r="Z384" s="270"/>
      <c r="AA384" s="303">
        <f t="shared" si="73"/>
        <v>23.488974869463959</v>
      </c>
      <c r="AB384" s="33">
        <f t="shared" si="74"/>
        <v>18.200482498074074</v>
      </c>
      <c r="AC384" s="257">
        <f t="shared" si="75"/>
        <v>1528.8405298382222</v>
      </c>
      <c r="AD384" s="258">
        <f t="shared" si="76"/>
        <v>22.922676231800118</v>
      </c>
      <c r="AE384" s="324">
        <f t="shared" si="81"/>
        <v>215.83528040434311</v>
      </c>
      <c r="AF384" s="258"/>
      <c r="AG384" s="256">
        <f>[1]!srEnew($C$11,$AB384,$C$49)</f>
        <v>14.844638255132592</v>
      </c>
      <c r="AH384" s="259">
        <f t="shared" si="77"/>
        <v>1246.9496134311378</v>
      </c>
      <c r="AI384" s="256">
        <f t="shared" si="78"/>
        <v>25.819440825866689</v>
      </c>
      <c r="AJ384" s="324">
        <f t="shared" si="79"/>
        <v>165.83528040434311</v>
      </c>
    </row>
    <row r="385" spans="6:36">
      <c r="F385" s="43">
        <v>0</v>
      </c>
      <c r="G385" s="305">
        <v>2</v>
      </c>
      <c r="H385" s="43">
        <v>0</v>
      </c>
      <c r="I385" s="43">
        <v>0</v>
      </c>
      <c r="J385" s="43">
        <v>0</v>
      </c>
      <c r="K385" s="43">
        <v>0</v>
      </c>
      <c r="L385" s="43">
        <v>7</v>
      </c>
      <c r="M385" s="43">
        <v>8</v>
      </c>
      <c r="N385" s="43">
        <v>0</v>
      </c>
      <c r="O385" s="296" t="s">
        <v>145</v>
      </c>
      <c r="P385" s="43">
        <v>0</v>
      </c>
      <c r="Q385" s="43">
        <v>0</v>
      </c>
      <c r="R385" s="254">
        <f t="shared" si="70"/>
        <v>700.62</v>
      </c>
      <c r="S385" s="302">
        <f t="shared" si="80"/>
        <v>0.83000000000004093</v>
      </c>
      <c r="T385" s="297" t="str">
        <f t="shared" si="71"/>
        <v>020000780A000</v>
      </c>
      <c r="U385" s="270">
        <f t="shared" si="72"/>
        <v>269.38</v>
      </c>
      <c r="V385" s="270"/>
      <c r="W385" s="270"/>
      <c r="X385" s="270"/>
      <c r="Y385" s="270"/>
      <c r="Z385" s="270"/>
      <c r="AA385" s="303">
        <f t="shared" si="73"/>
        <v>23.437010881133943</v>
      </c>
      <c r="AB385" s="33">
        <f t="shared" si="74"/>
        <v>18.140924986107969</v>
      </c>
      <c r="AC385" s="257">
        <f t="shared" si="75"/>
        <v>1523.8376988330695</v>
      </c>
      <c r="AD385" s="258">
        <f t="shared" si="76"/>
        <v>22.967736230380432</v>
      </c>
      <c r="AE385" s="324">
        <f t="shared" si="81"/>
        <v>214.88724392886664</v>
      </c>
      <c r="AF385" s="258"/>
      <c r="AG385" s="256">
        <f>[1]!srEnew($C$11,$AB385,$C$49)</f>
        <v>14.777096971364927</v>
      </c>
      <c r="AH385" s="259">
        <f t="shared" si="77"/>
        <v>1241.2761455946538</v>
      </c>
      <c r="AI385" s="256">
        <f t="shared" si="78"/>
        <v>25.88417679592132</v>
      </c>
      <c r="AJ385" s="324">
        <f t="shared" si="79"/>
        <v>164.88724392886664</v>
      </c>
    </row>
    <row r="386" spans="6:36">
      <c r="F386" s="305">
        <v>1</v>
      </c>
      <c r="G386" s="43">
        <v>0</v>
      </c>
      <c r="H386" s="43">
        <v>0</v>
      </c>
      <c r="I386" s="43">
        <v>0</v>
      </c>
      <c r="J386" s="296">
        <v>5</v>
      </c>
      <c r="K386" s="43">
        <v>6</v>
      </c>
      <c r="L386" s="43">
        <v>0</v>
      </c>
      <c r="M386" s="43">
        <v>8</v>
      </c>
      <c r="N386" s="43">
        <v>0</v>
      </c>
      <c r="O386" s="296" t="s">
        <v>145</v>
      </c>
      <c r="P386" s="43">
        <v>0</v>
      </c>
      <c r="Q386" s="43">
        <v>0</v>
      </c>
      <c r="R386" s="254">
        <f t="shared" si="70"/>
        <v>702.67000000000007</v>
      </c>
      <c r="S386" s="302">
        <f t="shared" si="80"/>
        <v>2.0500000000000682</v>
      </c>
      <c r="T386" s="297" t="str">
        <f t="shared" si="71"/>
        <v>100056080A000</v>
      </c>
      <c r="U386" s="270">
        <f t="shared" si="72"/>
        <v>267.32999999999993</v>
      </c>
      <c r="V386" s="270"/>
      <c r="W386" s="270"/>
      <c r="X386" s="270"/>
      <c r="Y386" s="270"/>
      <c r="Z386" s="270"/>
      <c r="AA386" s="303">
        <f t="shared" si="73"/>
        <v>23.308666090680287</v>
      </c>
      <c r="AB386" s="33">
        <f t="shared" si="74"/>
        <v>17.993825107155548</v>
      </c>
      <c r="AC386" s="257">
        <f t="shared" si="75"/>
        <v>1511.4813090010659</v>
      </c>
      <c r="AD386" s="258">
        <f t="shared" si="76"/>
        <v>23.0790289979583</v>
      </c>
      <c r="AE386" s="324">
        <f t="shared" si="81"/>
        <v>212.54570805570199</v>
      </c>
      <c r="AF386" s="258"/>
      <c r="AG386" s="256">
        <f>[1]!srEnew($C$11,$AB386,$C$49)</f>
        <v>14.610278137962867</v>
      </c>
      <c r="AH386" s="259">
        <f t="shared" si="77"/>
        <v>1227.2633635888808</v>
      </c>
      <c r="AI386" s="256">
        <f t="shared" si="78"/>
        <v>26.04406684244179</v>
      </c>
      <c r="AJ386" s="324">
        <f t="shared" si="79"/>
        <v>162.54570805570199</v>
      </c>
    </row>
    <row r="387" spans="6:36">
      <c r="F387" s="43">
        <v>0</v>
      </c>
      <c r="G387" s="305">
        <v>2</v>
      </c>
      <c r="H387" s="43">
        <v>0</v>
      </c>
      <c r="I387" s="43">
        <v>0</v>
      </c>
      <c r="J387" s="296">
        <v>5</v>
      </c>
      <c r="K387" s="43">
        <v>6</v>
      </c>
      <c r="L387" s="43">
        <v>0</v>
      </c>
      <c r="M387" s="43">
        <v>8</v>
      </c>
      <c r="N387" s="43">
        <v>0</v>
      </c>
      <c r="O387" s="296" t="s">
        <v>330</v>
      </c>
      <c r="P387" s="43">
        <v>0</v>
      </c>
      <c r="Q387" s="43">
        <v>0</v>
      </c>
      <c r="R387" s="254">
        <f t="shared" si="70"/>
        <v>705.27</v>
      </c>
      <c r="S387" s="302">
        <f t="shared" si="80"/>
        <v>2.5999999999999091</v>
      </c>
      <c r="T387" s="297" t="str">
        <f t="shared" si="71"/>
        <v>020056080A000</v>
      </c>
      <c r="U387" s="270">
        <f t="shared" si="72"/>
        <v>264.73</v>
      </c>
      <c r="V387" s="270"/>
      <c r="W387" s="270"/>
      <c r="X387" s="270"/>
      <c r="Y387" s="270"/>
      <c r="Z387" s="270"/>
      <c r="AA387" s="303">
        <f t="shared" si="73"/>
        <v>23.145887332056148</v>
      </c>
      <c r="AB387" s="33">
        <f t="shared" si="74"/>
        <v>17.804946614477807</v>
      </c>
      <c r="AC387" s="257">
        <f t="shared" si="75"/>
        <v>1495.6155156161358</v>
      </c>
      <c r="AD387" s="258">
        <f t="shared" si="76"/>
        <v>23.225442145940068</v>
      </c>
      <c r="AE387" s="324">
        <f t="shared" si="81"/>
        <v>209.57158539369831</v>
      </c>
      <c r="AF387" s="258"/>
      <c r="AG387" s="256">
        <f>[1]!srEnew($C$11,$AB387,$C$49)</f>
        <v>14.398391709676151</v>
      </c>
      <c r="AH387" s="259">
        <f t="shared" si="77"/>
        <v>1209.4649036127967</v>
      </c>
      <c r="AI387" s="256">
        <f t="shared" si="78"/>
        <v>26.247152610306905</v>
      </c>
      <c r="AJ387" s="324">
        <f t="shared" si="79"/>
        <v>159.57158539369831</v>
      </c>
    </row>
    <row r="388" spans="6:36">
      <c r="F388" s="43">
        <v>1</v>
      </c>
      <c r="G388" s="43">
        <v>2</v>
      </c>
      <c r="H388" s="43">
        <v>0</v>
      </c>
      <c r="I388" s="43">
        <v>0</v>
      </c>
      <c r="J388" s="43">
        <v>0</v>
      </c>
      <c r="K388" s="43">
        <v>0</v>
      </c>
      <c r="L388" s="43">
        <v>7</v>
      </c>
      <c r="M388" s="43">
        <v>8</v>
      </c>
      <c r="N388" s="43">
        <v>0</v>
      </c>
      <c r="O388" s="43">
        <v>0</v>
      </c>
      <c r="P388" s="43">
        <v>0</v>
      </c>
      <c r="Q388" s="43">
        <v>0</v>
      </c>
      <c r="R388" s="254">
        <f t="shared" si="70"/>
        <v>705.33999999999992</v>
      </c>
      <c r="S388" s="302">
        <f t="shared" si="80"/>
        <v>6.9999999999936335E-2</v>
      </c>
      <c r="T388" s="297" t="str">
        <f t="shared" si="71"/>
        <v>1200007800000</v>
      </c>
      <c r="U388" s="270">
        <f t="shared" si="72"/>
        <v>264.66000000000008</v>
      </c>
      <c r="V388" s="270"/>
      <c r="W388" s="270"/>
      <c r="X388" s="270"/>
      <c r="Y388" s="270"/>
      <c r="Z388" s="270"/>
      <c r="AA388" s="303">
        <f t="shared" si="73"/>
        <v>23.14150482701627</v>
      </c>
      <c r="AB388" s="33">
        <f t="shared" si="74"/>
        <v>17.799690809370439</v>
      </c>
      <c r="AC388" s="257">
        <f t="shared" si="75"/>
        <v>1495.1740279871169</v>
      </c>
      <c r="AD388" s="258">
        <f t="shared" si="76"/>
        <v>23.22977216830796</v>
      </c>
      <c r="AE388" s="324">
        <f t="shared" si="81"/>
        <v>209.49119049645398</v>
      </c>
      <c r="AF388" s="258"/>
      <c r="AG388" s="256">
        <f>[1]!srEnew($C$11,$AB388,$C$49)</f>
        <v>14.392664108778176</v>
      </c>
      <c r="AH388" s="259">
        <f t="shared" si="77"/>
        <v>1208.9837851373668</v>
      </c>
      <c r="AI388" s="256">
        <f t="shared" si="78"/>
        <v>26.252642316447105</v>
      </c>
      <c r="AJ388" s="324">
        <f t="shared" si="79"/>
        <v>159.49119049645398</v>
      </c>
    </row>
    <row r="389" spans="6:36">
      <c r="F389" s="43">
        <v>0</v>
      </c>
      <c r="G389" s="43">
        <v>0</v>
      </c>
      <c r="H389" s="305">
        <v>3</v>
      </c>
      <c r="I389" s="43">
        <v>0</v>
      </c>
      <c r="J389" s="43">
        <v>0</v>
      </c>
      <c r="K389" s="43">
        <v>0</v>
      </c>
      <c r="L389" s="43">
        <v>7</v>
      </c>
      <c r="M389" s="43">
        <v>8</v>
      </c>
      <c r="N389" s="43">
        <v>0</v>
      </c>
      <c r="O389" s="43">
        <v>0</v>
      </c>
      <c r="P389" s="43">
        <v>0</v>
      </c>
      <c r="Q389" s="43">
        <v>0</v>
      </c>
      <c r="R389" s="254">
        <f t="shared" si="70"/>
        <v>706.14</v>
      </c>
      <c r="S389" s="302">
        <f t="shared" si="80"/>
        <v>0.80000000000006821</v>
      </c>
      <c r="T389" s="297" t="str">
        <f t="shared" si="71"/>
        <v>0030007800000</v>
      </c>
      <c r="U389" s="270">
        <f t="shared" si="72"/>
        <v>263.86</v>
      </c>
      <c r="V389" s="270"/>
      <c r="W389" s="270"/>
      <c r="X389" s="270"/>
      <c r="Y389" s="270"/>
      <c r="Z389" s="270"/>
      <c r="AA389" s="303">
        <f t="shared" si="73"/>
        <v>23.091419055131915</v>
      </c>
      <c r="AB389" s="33">
        <f t="shared" si="74"/>
        <v>17.739624465286202</v>
      </c>
      <c r="AC389" s="257">
        <f t="shared" si="75"/>
        <v>1490.128455084041</v>
      </c>
      <c r="AD389" s="258">
        <f t="shared" si="76"/>
        <v>23.279258138226748</v>
      </c>
      <c r="AE389" s="324">
        <f t="shared" si="81"/>
        <v>208.57239167080385</v>
      </c>
      <c r="AF389" s="258"/>
      <c r="AG389" s="256">
        <f>[1]!srEnew($C$11,$AB389,$C$49)</f>
        <v>14.327205812801278</v>
      </c>
      <c r="AH389" s="259">
        <f t="shared" si="77"/>
        <v>1203.4852882753073</v>
      </c>
      <c r="AI389" s="256">
        <f t="shared" si="78"/>
        <v>26.315381815192261</v>
      </c>
      <c r="AJ389" s="324">
        <f t="shared" si="79"/>
        <v>158.57239167080385</v>
      </c>
    </row>
    <row r="390" spans="6:36">
      <c r="F390" s="43">
        <v>1</v>
      </c>
      <c r="G390" s="43">
        <v>2</v>
      </c>
      <c r="H390" s="43">
        <v>0</v>
      </c>
      <c r="I390" s="43">
        <v>0</v>
      </c>
      <c r="J390" s="296">
        <v>5</v>
      </c>
      <c r="K390" s="43">
        <v>6</v>
      </c>
      <c r="L390" s="43">
        <v>0</v>
      </c>
      <c r="M390" s="43">
        <v>8</v>
      </c>
      <c r="N390" s="43">
        <v>0</v>
      </c>
      <c r="O390" s="43">
        <v>0</v>
      </c>
      <c r="P390" s="43">
        <v>0</v>
      </c>
      <c r="Q390" s="43">
        <v>0</v>
      </c>
      <c r="R390" s="254">
        <f t="shared" si="70"/>
        <v>709.99</v>
      </c>
      <c r="S390" s="302">
        <f t="shared" si="80"/>
        <v>3.8500000000000227</v>
      </c>
      <c r="T390" s="297" t="str">
        <f t="shared" si="71"/>
        <v>1200560800000</v>
      </c>
      <c r="U390" s="270">
        <f t="shared" si="72"/>
        <v>260.01</v>
      </c>
      <c r="V390" s="270"/>
      <c r="W390" s="270"/>
      <c r="X390" s="270"/>
      <c r="Y390" s="270"/>
      <c r="Z390" s="270"/>
      <c r="AA390" s="303">
        <f t="shared" si="73"/>
        <v>22.850381277938467</v>
      </c>
      <c r="AB390" s="33">
        <f t="shared" si="74"/>
        <v>17.450555184380818</v>
      </c>
      <c r="AC390" s="257">
        <f t="shared" si="75"/>
        <v>1465.8466354879888</v>
      </c>
      <c r="AD390" s="258">
        <f t="shared" si="76"/>
        <v>23.517409368460907</v>
      </c>
      <c r="AE390" s="324">
        <f t="shared" si="81"/>
        <v>204.15067232236274</v>
      </c>
      <c r="AF390" s="258"/>
      <c r="AG390" s="256">
        <f>[1]!srEnew($C$11,$AB390,$C$49)</f>
        <v>13.999692496749116</v>
      </c>
      <c r="AH390" s="259">
        <f t="shared" si="77"/>
        <v>1175.9741697269258</v>
      </c>
      <c r="AI390" s="256">
        <f t="shared" si="78"/>
        <v>26.650958424905117</v>
      </c>
      <c r="AJ390" s="324">
        <f t="shared" si="79"/>
        <v>154.15067232236274</v>
      </c>
    </row>
    <row r="391" spans="6:36">
      <c r="F391" s="43">
        <v>0</v>
      </c>
      <c r="G391" s="43">
        <v>0</v>
      </c>
      <c r="H391" s="305">
        <v>3</v>
      </c>
      <c r="I391" s="43">
        <v>0</v>
      </c>
      <c r="J391" s="296">
        <v>5</v>
      </c>
      <c r="K391" s="43">
        <v>6</v>
      </c>
      <c r="L391" s="43">
        <v>0</v>
      </c>
      <c r="M391" s="43">
        <v>8</v>
      </c>
      <c r="N391" s="43">
        <v>0</v>
      </c>
      <c r="O391" s="43">
        <v>0</v>
      </c>
      <c r="P391" s="43">
        <v>0</v>
      </c>
      <c r="Q391" s="43">
        <v>0</v>
      </c>
      <c r="R391" s="254">
        <f t="shared" si="70"/>
        <v>710.79</v>
      </c>
      <c r="S391" s="302">
        <f t="shared" si="80"/>
        <v>0.79999999999995453</v>
      </c>
      <c r="T391" s="297" t="str">
        <f t="shared" si="71"/>
        <v>0030560800000</v>
      </c>
      <c r="U391" s="270">
        <f t="shared" si="72"/>
        <v>259.21000000000004</v>
      </c>
      <c r="V391" s="270"/>
      <c r="W391" s="270"/>
      <c r="X391" s="270"/>
      <c r="Y391" s="270"/>
      <c r="Z391" s="270"/>
      <c r="AA391" s="303">
        <f t="shared" si="73"/>
        <v>22.80029550605412</v>
      </c>
      <c r="AB391" s="33">
        <f t="shared" si="74"/>
        <v>17.390488840296587</v>
      </c>
      <c r="AC391" s="257">
        <f t="shared" si="75"/>
        <v>1460.8010625849133</v>
      </c>
      <c r="AD391" s="258">
        <f t="shared" si="76"/>
        <v>23.566895338379688</v>
      </c>
      <c r="AE391" s="324">
        <f t="shared" si="81"/>
        <v>203.23187349671269</v>
      </c>
      <c r="AF391" s="258"/>
      <c r="AG391" s="256">
        <f>[1]!srEnew($C$11,$AB391,$C$49)</f>
        <v>13.931243928177535</v>
      </c>
      <c r="AH391" s="259">
        <f t="shared" si="77"/>
        <v>1170.2244899669129</v>
      </c>
      <c r="AI391" s="256">
        <f t="shared" si="78"/>
        <v>26.72174905707837</v>
      </c>
      <c r="AJ391" s="324">
        <f t="shared" si="79"/>
        <v>153.23187349671269</v>
      </c>
    </row>
    <row r="392" spans="6:36">
      <c r="F392" s="43">
        <v>1</v>
      </c>
      <c r="G392" s="43">
        <v>2</v>
      </c>
      <c r="H392" s="43">
        <v>0</v>
      </c>
      <c r="I392" s="43">
        <v>0</v>
      </c>
      <c r="J392" s="43">
        <v>0</v>
      </c>
      <c r="K392" s="43">
        <v>0</v>
      </c>
      <c r="L392" s="43">
        <v>7</v>
      </c>
      <c r="M392" s="43">
        <v>8</v>
      </c>
      <c r="N392" s="43">
        <v>0</v>
      </c>
      <c r="O392" s="296" t="s">
        <v>145</v>
      </c>
      <c r="P392" s="43">
        <v>0</v>
      </c>
      <c r="Q392" s="43">
        <v>0</v>
      </c>
      <c r="R392" s="254">
        <f t="shared" si="70"/>
        <v>710.81999999999994</v>
      </c>
      <c r="S392" s="302">
        <f t="shared" si="80"/>
        <v>2.9999999999972715E-2</v>
      </c>
      <c r="T392" s="297" t="str">
        <f t="shared" si="71"/>
        <v>120000780A000</v>
      </c>
      <c r="U392" s="270">
        <f t="shared" si="72"/>
        <v>259.18000000000006</v>
      </c>
      <c r="V392" s="270"/>
      <c r="W392" s="270"/>
      <c r="X392" s="270"/>
      <c r="Y392" s="270"/>
      <c r="Z392" s="270"/>
      <c r="AA392" s="303">
        <f t="shared" si="73"/>
        <v>22.798417289608459</v>
      </c>
      <c r="AB392" s="33">
        <f t="shared" si="74"/>
        <v>17.388236352393431</v>
      </c>
      <c r="AC392" s="257">
        <f t="shared" si="75"/>
        <v>1460.6118536010481</v>
      </c>
      <c r="AD392" s="258">
        <f t="shared" si="76"/>
        <v>23.568751062251643</v>
      </c>
      <c r="AE392" s="324">
        <f t="shared" si="81"/>
        <v>203.19741854075087</v>
      </c>
      <c r="AF392" s="258"/>
      <c r="AG392" s="256">
        <f>[1]!srEnew($C$11,$AB392,$C$49)</f>
        <v>13.928677106856105</v>
      </c>
      <c r="AH392" s="259">
        <f t="shared" si="77"/>
        <v>1170.0088769759127</v>
      </c>
      <c r="AI392" s="256">
        <f t="shared" si="78"/>
        <v>26.724403705784862</v>
      </c>
      <c r="AJ392" s="324">
        <f t="shared" si="79"/>
        <v>153.19741854075087</v>
      </c>
    </row>
    <row r="393" spans="6:36">
      <c r="F393" s="43">
        <v>0</v>
      </c>
      <c r="G393" s="43">
        <v>0</v>
      </c>
      <c r="H393" s="305">
        <v>3</v>
      </c>
      <c r="I393" s="43">
        <v>0</v>
      </c>
      <c r="J393" s="43">
        <v>0</v>
      </c>
      <c r="K393" s="43">
        <v>0</v>
      </c>
      <c r="L393" s="43">
        <v>7</v>
      </c>
      <c r="M393" s="43">
        <v>8</v>
      </c>
      <c r="N393" s="43">
        <v>0</v>
      </c>
      <c r="O393" s="296" t="s">
        <v>145</v>
      </c>
      <c r="P393" s="43">
        <v>0</v>
      </c>
      <c r="Q393" s="43">
        <v>0</v>
      </c>
      <c r="R393" s="254">
        <f t="shared" si="70"/>
        <v>711.62</v>
      </c>
      <c r="S393" s="302">
        <f t="shared" si="80"/>
        <v>0.80000000000006821</v>
      </c>
      <c r="T393" s="297" t="str">
        <f t="shared" si="71"/>
        <v>003000780A000</v>
      </c>
      <c r="U393" s="270">
        <f t="shared" si="72"/>
        <v>258.38</v>
      </c>
      <c r="V393" s="270"/>
      <c r="W393" s="270"/>
      <c r="X393" s="270"/>
      <c r="Y393" s="270"/>
      <c r="Z393" s="270"/>
      <c r="AA393" s="303">
        <f t="shared" si="73"/>
        <v>22.748331517724104</v>
      </c>
      <c r="AB393" s="33">
        <f t="shared" si="74"/>
        <v>17.328170008309193</v>
      </c>
      <c r="AC393" s="257">
        <f t="shared" si="75"/>
        <v>1455.5662806979722</v>
      </c>
      <c r="AD393" s="258">
        <f t="shared" si="76"/>
        <v>23.61823703217043</v>
      </c>
      <c r="AE393" s="324">
        <f t="shared" si="81"/>
        <v>202.27861971510075</v>
      </c>
      <c r="AF393" s="258"/>
      <c r="AG393" s="256">
        <f>[1]!srEnew($C$11,$AB393,$C$49)</f>
        <v>13.860228538284519</v>
      </c>
      <c r="AH393" s="259">
        <f t="shared" si="77"/>
        <v>1164.2591972158996</v>
      </c>
      <c r="AI393" s="256">
        <f t="shared" si="78"/>
        <v>26.795194337958122</v>
      </c>
      <c r="AJ393" s="324">
        <f t="shared" si="79"/>
        <v>152.27861971510075</v>
      </c>
    </row>
    <row r="394" spans="6:36">
      <c r="F394" s="43">
        <v>1</v>
      </c>
      <c r="G394" s="43">
        <v>2</v>
      </c>
      <c r="H394" s="43">
        <v>0</v>
      </c>
      <c r="I394" s="43">
        <v>0</v>
      </c>
      <c r="J394" s="296">
        <v>5</v>
      </c>
      <c r="K394" s="43">
        <v>6</v>
      </c>
      <c r="L394" s="43">
        <v>0</v>
      </c>
      <c r="M394" s="43">
        <v>8</v>
      </c>
      <c r="N394" s="43">
        <v>0</v>
      </c>
      <c r="O394" s="296" t="s">
        <v>145</v>
      </c>
      <c r="P394" s="43">
        <v>0</v>
      </c>
      <c r="Q394" s="43">
        <v>0</v>
      </c>
      <c r="R394" s="254">
        <f t="shared" si="70"/>
        <v>715.47</v>
      </c>
      <c r="S394" s="302">
        <f t="shared" si="80"/>
        <v>3.8500000000000227</v>
      </c>
      <c r="T394" s="297" t="str">
        <f t="shared" si="71"/>
        <v>120056080A000</v>
      </c>
      <c r="U394" s="270">
        <f t="shared" si="72"/>
        <v>254.52999999999997</v>
      </c>
      <c r="V394" s="270"/>
      <c r="W394" s="270"/>
      <c r="X394" s="270"/>
      <c r="Y394" s="270"/>
      <c r="Z394" s="270"/>
      <c r="AA394" s="303">
        <f t="shared" si="73"/>
        <v>22.507293740530656</v>
      </c>
      <c r="AB394" s="33">
        <f t="shared" si="74"/>
        <v>17.03910072740381</v>
      </c>
      <c r="AC394" s="257">
        <f t="shared" si="75"/>
        <v>1431.28446110192</v>
      </c>
      <c r="AD394" s="258">
        <f t="shared" si="76"/>
        <v>23.85638826240459</v>
      </c>
      <c r="AE394" s="324">
        <f t="shared" si="81"/>
        <v>197.8569003666596</v>
      </c>
      <c r="AF394" s="258"/>
      <c r="AG394" s="256">
        <f>[1]!srEnew($C$11,$AB394,$C$49)</f>
        <v>13.530819802033763</v>
      </c>
      <c r="AH394" s="259">
        <f t="shared" si="77"/>
        <v>1136.5888633708362</v>
      </c>
      <c r="AI394" s="256">
        <f t="shared" si="78"/>
        <v>27.135874255291927</v>
      </c>
      <c r="AJ394" s="324">
        <f t="shared" si="79"/>
        <v>147.8569003666596</v>
      </c>
    </row>
    <row r="395" spans="6:36">
      <c r="F395" s="43">
        <v>0</v>
      </c>
      <c r="G395" s="43">
        <v>0</v>
      </c>
      <c r="H395" s="305">
        <v>3</v>
      </c>
      <c r="I395" s="43">
        <v>0</v>
      </c>
      <c r="J395" s="296">
        <v>5</v>
      </c>
      <c r="K395" s="43">
        <v>6</v>
      </c>
      <c r="L395" s="43">
        <v>0</v>
      </c>
      <c r="M395" s="43">
        <v>8</v>
      </c>
      <c r="N395" s="43">
        <v>0</v>
      </c>
      <c r="O395" s="296" t="s">
        <v>145</v>
      </c>
      <c r="P395" s="43">
        <v>0</v>
      </c>
      <c r="Q395" s="43">
        <v>0</v>
      </c>
      <c r="R395" s="254">
        <f t="shared" si="70"/>
        <v>716.27</v>
      </c>
      <c r="S395" s="302">
        <f t="shared" si="80"/>
        <v>0.79999999999995453</v>
      </c>
      <c r="T395" s="297" t="str">
        <f t="shared" si="71"/>
        <v>003056080A000</v>
      </c>
      <c r="U395" s="270">
        <f t="shared" si="72"/>
        <v>253.73000000000002</v>
      </c>
      <c r="V395" s="270"/>
      <c r="W395" s="270"/>
      <c r="X395" s="270"/>
      <c r="Y395" s="270"/>
      <c r="Z395" s="270"/>
      <c r="AA395" s="303">
        <f t="shared" si="73"/>
        <v>22.457207968646308</v>
      </c>
      <c r="AB395" s="33">
        <f t="shared" si="74"/>
        <v>16.979034383319579</v>
      </c>
      <c r="AC395" s="257">
        <f t="shared" si="75"/>
        <v>1426.2388881988447</v>
      </c>
      <c r="AD395" s="258">
        <f t="shared" si="76"/>
        <v>23.905874232323374</v>
      </c>
      <c r="AE395" s="324">
        <f t="shared" si="81"/>
        <v>196.93810154100959</v>
      </c>
      <c r="AF395" s="258"/>
      <c r="AG395" s="256">
        <f>[1]!srEnew($C$11,$AB395,$C$49)</f>
        <v>13.462371233462184</v>
      </c>
      <c r="AH395" s="259">
        <f t="shared" si="77"/>
        <v>1130.8391836108235</v>
      </c>
      <c r="AI395" s="256">
        <f t="shared" si="78"/>
        <v>27.20666488746518</v>
      </c>
      <c r="AJ395" s="324">
        <f t="shared" si="79"/>
        <v>146.93810154100959</v>
      </c>
    </row>
    <row r="396" spans="6:36">
      <c r="F396" s="43">
        <v>1</v>
      </c>
      <c r="G396" s="43">
        <v>0</v>
      </c>
      <c r="H396" s="43">
        <v>3</v>
      </c>
      <c r="I396" s="43">
        <v>0</v>
      </c>
      <c r="J396" s="43">
        <v>0</v>
      </c>
      <c r="K396" s="43">
        <v>0</v>
      </c>
      <c r="L396" s="43">
        <v>7</v>
      </c>
      <c r="M396" s="43">
        <v>8</v>
      </c>
      <c r="N396" s="43">
        <v>0</v>
      </c>
      <c r="O396" s="43">
        <v>0</v>
      </c>
      <c r="P396" s="43">
        <v>0</v>
      </c>
      <c r="Q396" s="43">
        <v>0</v>
      </c>
      <c r="R396" s="254">
        <f t="shared" si="70"/>
        <v>716.33999999999992</v>
      </c>
      <c r="S396" s="302">
        <f t="shared" si="80"/>
        <v>6.9999999999936335E-2</v>
      </c>
      <c r="T396" s="297" t="str">
        <f t="shared" si="71"/>
        <v>1030007800000</v>
      </c>
      <c r="U396" s="270">
        <f t="shared" si="72"/>
        <v>253.66000000000008</v>
      </c>
      <c r="V396" s="270"/>
      <c r="W396" s="270"/>
      <c r="X396" s="270"/>
      <c r="Y396" s="270"/>
      <c r="Z396" s="270"/>
      <c r="AA396" s="303">
        <f t="shared" si="73"/>
        <v>22.45282546360643</v>
      </c>
      <c r="AB396" s="33">
        <f t="shared" si="74"/>
        <v>16.973778578212212</v>
      </c>
      <c r="AC396" s="257">
        <f t="shared" si="75"/>
        <v>1425.7974005698259</v>
      </c>
      <c r="AD396" s="258">
        <f t="shared" si="76"/>
        <v>23.910204254691262</v>
      </c>
      <c r="AE396" s="324">
        <f t="shared" si="81"/>
        <v>196.85770664376525</v>
      </c>
      <c r="AF396" s="258"/>
      <c r="AG396" s="256">
        <f>[1]!srEnew($C$11,$AB396,$C$49)</f>
        <v>13.456381983712175</v>
      </c>
      <c r="AH396" s="259">
        <f t="shared" si="77"/>
        <v>1130.3360866318228</v>
      </c>
      <c r="AI396" s="256">
        <f t="shared" si="78"/>
        <v>27.212859067780336</v>
      </c>
      <c r="AJ396" s="324">
        <f t="shared" si="79"/>
        <v>146.85770664376525</v>
      </c>
    </row>
    <row r="397" spans="6:36">
      <c r="F397" s="43">
        <v>0</v>
      </c>
      <c r="G397" s="43">
        <v>2</v>
      </c>
      <c r="H397" s="43">
        <v>3</v>
      </c>
      <c r="I397" s="43">
        <v>0</v>
      </c>
      <c r="J397" s="43">
        <v>0</v>
      </c>
      <c r="K397" s="43">
        <v>0</v>
      </c>
      <c r="L397" s="43">
        <v>7</v>
      </c>
      <c r="M397" s="43">
        <v>8</v>
      </c>
      <c r="N397" s="43">
        <v>0</v>
      </c>
      <c r="O397" s="43">
        <v>0</v>
      </c>
      <c r="P397" s="43">
        <v>0</v>
      </c>
      <c r="Q397" s="43">
        <v>0</v>
      </c>
      <c r="R397" s="254">
        <f t="shared" si="70"/>
        <v>718.93999999999994</v>
      </c>
      <c r="S397" s="302">
        <f t="shared" si="80"/>
        <v>2.6000000000000227</v>
      </c>
      <c r="T397" s="297" t="str">
        <f t="shared" si="71"/>
        <v>0230007800000</v>
      </c>
      <c r="U397" s="270">
        <f t="shared" si="72"/>
        <v>251.06000000000006</v>
      </c>
      <c r="V397" s="270"/>
      <c r="W397" s="270"/>
      <c r="X397" s="270"/>
      <c r="Y397" s="270"/>
      <c r="Z397" s="270"/>
      <c r="AA397" s="303">
        <f t="shared" si="73"/>
        <v>22.290046704982284</v>
      </c>
      <c r="AB397" s="33">
        <f t="shared" si="74"/>
        <v>16.778562959938448</v>
      </c>
      <c r="AC397" s="257">
        <f t="shared" si="75"/>
        <v>1409.3992886348296</v>
      </c>
      <c r="AD397" s="258">
        <f t="shared" si="76"/>
        <v>24.07103365692732</v>
      </c>
      <c r="AE397" s="324">
        <f t="shared" si="81"/>
        <v>193.87161046040245</v>
      </c>
      <c r="AF397" s="258"/>
      <c r="AG397" s="256">
        <f>[1]!srEnew($C$11,$AB397,$C$49)</f>
        <v>13.233924135854524</v>
      </c>
      <c r="AH397" s="259">
        <f t="shared" si="77"/>
        <v>1111.6496274117801</v>
      </c>
      <c r="AI397" s="256">
        <f t="shared" si="78"/>
        <v>27.442928622343423</v>
      </c>
      <c r="AJ397" s="324">
        <f t="shared" si="79"/>
        <v>143.87161046040245</v>
      </c>
    </row>
    <row r="398" spans="6:36">
      <c r="F398" s="43">
        <v>1</v>
      </c>
      <c r="G398" s="43">
        <v>0</v>
      </c>
      <c r="H398" s="43">
        <v>3</v>
      </c>
      <c r="I398" s="43">
        <v>0</v>
      </c>
      <c r="J398" s="296">
        <v>5</v>
      </c>
      <c r="K398" s="43">
        <v>6</v>
      </c>
      <c r="L398" s="43">
        <v>0</v>
      </c>
      <c r="M398" s="43">
        <v>8</v>
      </c>
      <c r="N398" s="43">
        <v>0</v>
      </c>
      <c r="O398" s="43">
        <v>0</v>
      </c>
      <c r="P398" s="43">
        <v>0</v>
      </c>
      <c r="Q398" s="43">
        <v>0</v>
      </c>
      <c r="R398" s="254">
        <f t="shared" si="70"/>
        <v>720.99</v>
      </c>
      <c r="S398" s="302">
        <f t="shared" si="80"/>
        <v>2.0500000000000682</v>
      </c>
      <c r="T398" s="297" t="str">
        <f t="shared" si="71"/>
        <v>1030560800000</v>
      </c>
      <c r="U398" s="270">
        <f t="shared" si="72"/>
        <v>249.01</v>
      </c>
      <c r="V398" s="270"/>
      <c r="W398" s="270"/>
      <c r="X398" s="270"/>
      <c r="Y398" s="270"/>
      <c r="Z398" s="270"/>
      <c r="AA398" s="303">
        <f t="shared" si="73"/>
        <v>22.161701914528628</v>
      </c>
      <c r="AB398" s="33">
        <f t="shared" si="74"/>
        <v>16.622614511661542</v>
      </c>
      <c r="AC398" s="257">
        <f t="shared" si="75"/>
        <v>1396.2996189795695</v>
      </c>
      <c r="AD398" s="258">
        <f t="shared" si="76"/>
        <v>24.202107304143702</v>
      </c>
      <c r="AE398" s="324">
        <f t="shared" si="81"/>
        <v>191.51391347383282</v>
      </c>
      <c r="AF398" s="258"/>
      <c r="AG398" s="256">
        <f>[1]!srEnew($C$11,$AB398,$C$49)</f>
        <v>13.056536968251327</v>
      </c>
      <c r="AH398" s="259">
        <f t="shared" si="77"/>
        <v>1096.7491053331114</v>
      </c>
      <c r="AI398" s="256">
        <f t="shared" si="78"/>
        <v>27.629643386863354</v>
      </c>
      <c r="AJ398" s="324">
        <f t="shared" si="79"/>
        <v>141.51391347383282</v>
      </c>
    </row>
    <row r="399" spans="6:36">
      <c r="F399" s="43">
        <v>1</v>
      </c>
      <c r="G399" s="43">
        <v>0</v>
      </c>
      <c r="H399" s="43">
        <v>3</v>
      </c>
      <c r="I399" s="43">
        <v>0</v>
      </c>
      <c r="J399" s="43">
        <v>0</v>
      </c>
      <c r="K399" s="43">
        <v>0</v>
      </c>
      <c r="L399" s="43">
        <v>7</v>
      </c>
      <c r="M399" s="43">
        <v>8</v>
      </c>
      <c r="N399" s="43">
        <v>0</v>
      </c>
      <c r="O399" s="296" t="s">
        <v>145</v>
      </c>
      <c r="P399" s="43">
        <v>0</v>
      </c>
      <c r="Q399" s="43">
        <v>0</v>
      </c>
      <c r="R399" s="254">
        <f t="shared" si="70"/>
        <v>721.81999999999994</v>
      </c>
      <c r="S399" s="302">
        <f t="shared" si="80"/>
        <v>0.82999999999992724</v>
      </c>
      <c r="T399" s="297" t="str">
        <f t="shared" si="71"/>
        <v>103000780A000</v>
      </c>
      <c r="U399" s="270">
        <f t="shared" si="72"/>
        <v>248.18000000000006</v>
      </c>
      <c r="V399" s="270"/>
      <c r="W399" s="270"/>
      <c r="X399" s="270"/>
      <c r="Y399" s="270"/>
      <c r="Z399" s="270"/>
      <c r="AA399" s="303">
        <f t="shared" si="73"/>
        <v>22.109737926198619</v>
      </c>
      <c r="AB399" s="33">
        <f t="shared" si="74"/>
        <v>16.557287613549597</v>
      </c>
      <c r="AC399" s="257">
        <f t="shared" si="75"/>
        <v>1390.8121595381663</v>
      </c>
      <c r="AD399" s="258">
        <f t="shared" si="76"/>
        <v>24.25977501541341</v>
      </c>
      <c r="AE399" s="324">
        <f t="shared" si="81"/>
        <v>190.55580305536378</v>
      </c>
      <c r="AF399" s="258"/>
      <c r="AG399" s="256">
        <f>[1]!srEnew($C$11,$AB399,$C$49)</f>
        <v>12.98179203764618</v>
      </c>
      <c r="AH399" s="259">
        <f t="shared" si="77"/>
        <v>1090.470531162279</v>
      </c>
      <c r="AI399" s="256">
        <f t="shared" si="78"/>
        <v>27.713238206946066</v>
      </c>
      <c r="AJ399" s="324">
        <f t="shared" si="79"/>
        <v>140.55580305536378</v>
      </c>
    </row>
    <row r="400" spans="6:36">
      <c r="F400" s="43">
        <v>0</v>
      </c>
      <c r="G400" s="43">
        <v>2</v>
      </c>
      <c r="H400" s="43">
        <v>3</v>
      </c>
      <c r="I400" s="43">
        <v>0</v>
      </c>
      <c r="J400" s="296">
        <v>5</v>
      </c>
      <c r="K400" s="43">
        <v>6</v>
      </c>
      <c r="L400" s="43">
        <v>0</v>
      </c>
      <c r="M400" s="43">
        <v>8</v>
      </c>
      <c r="N400" s="43">
        <v>0</v>
      </c>
      <c r="O400" s="43">
        <v>0</v>
      </c>
      <c r="P400" s="43">
        <v>0</v>
      </c>
      <c r="Q400" s="43">
        <v>0</v>
      </c>
      <c r="R400" s="254">
        <f t="shared" si="70"/>
        <v>723.58999999999992</v>
      </c>
      <c r="S400" s="302">
        <f t="shared" si="80"/>
        <v>1.7699999999999818</v>
      </c>
      <c r="T400" s="297" t="str">
        <f t="shared" si="71"/>
        <v>0230560800000</v>
      </c>
      <c r="U400" s="270">
        <f t="shared" si="72"/>
        <v>246.41000000000008</v>
      </c>
      <c r="V400" s="270"/>
      <c r="W400" s="270"/>
      <c r="X400" s="270"/>
      <c r="Y400" s="270"/>
      <c r="Z400" s="270"/>
      <c r="AA400" s="303">
        <f t="shared" si="73"/>
        <v>21.998923155904489</v>
      </c>
      <c r="AB400" s="33">
        <f t="shared" si="74"/>
        <v>16.417976035648206</v>
      </c>
      <c r="AC400" s="257">
        <f t="shared" si="75"/>
        <v>1379.1099869944492</v>
      </c>
      <c r="AD400" s="258">
        <f t="shared" si="76"/>
        <v>24.382753146675331</v>
      </c>
      <c r="AE400" s="324">
        <f t="shared" si="81"/>
        <v>188.51260372923082</v>
      </c>
      <c r="AF400" s="258"/>
      <c r="AG400" s="256">
        <f>[1]!srEnew($C$11,$AB400,$C$49)</f>
        <v>12.822396221777353</v>
      </c>
      <c r="AH400" s="259">
        <f t="shared" si="77"/>
        <v>1077.0812826292977</v>
      </c>
      <c r="AI400" s="256">
        <f t="shared" si="78"/>
        <v>27.891506678688742</v>
      </c>
      <c r="AJ400" s="324">
        <f t="shared" si="79"/>
        <v>138.51260372923082</v>
      </c>
    </row>
    <row r="401" spans="6:36">
      <c r="F401" s="43">
        <v>0</v>
      </c>
      <c r="G401" s="43">
        <v>2</v>
      </c>
      <c r="H401" s="43">
        <v>3</v>
      </c>
      <c r="I401" s="43">
        <v>0</v>
      </c>
      <c r="J401" s="43">
        <v>0</v>
      </c>
      <c r="K401" s="43">
        <v>0</v>
      </c>
      <c r="L401" s="43">
        <v>7</v>
      </c>
      <c r="M401" s="43">
        <v>8</v>
      </c>
      <c r="N401" s="43">
        <v>0</v>
      </c>
      <c r="O401" s="296" t="s">
        <v>145</v>
      </c>
      <c r="P401" s="43">
        <v>0</v>
      </c>
      <c r="Q401" s="43">
        <v>0</v>
      </c>
      <c r="R401" s="254">
        <f t="shared" si="70"/>
        <v>724.42</v>
      </c>
      <c r="S401" s="302">
        <f t="shared" si="80"/>
        <v>0.83000000000004093</v>
      </c>
      <c r="T401" s="297" t="str">
        <f t="shared" si="71"/>
        <v>023000780A000</v>
      </c>
      <c r="U401" s="270">
        <f t="shared" si="72"/>
        <v>245.58000000000004</v>
      </c>
      <c r="V401" s="270"/>
      <c r="W401" s="270"/>
      <c r="X401" s="270"/>
      <c r="Y401" s="270"/>
      <c r="Z401" s="270"/>
      <c r="AA401" s="303">
        <f t="shared" si="73"/>
        <v>21.946959167574473</v>
      </c>
      <c r="AB401" s="33">
        <f t="shared" si="74"/>
        <v>16.352649137536254</v>
      </c>
      <c r="AC401" s="257">
        <f t="shared" si="75"/>
        <v>1373.6225275530453</v>
      </c>
      <c r="AD401" s="258">
        <f t="shared" si="76"/>
        <v>24.440420857945046</v>
      </c>
      <c r="AE401" s="324">
        <f t="shared" si="81"/>
        <v>187.5544933107617</v>
      </c>
      <c r="AF401" s="258"/>
      <c r="AG401" s="256">
        <f>[1]!srEnew($C$11,$AB401,$C$49)</f>
        <v>12.747651291172199</v>
      </c>
      <c r="AH401" s="259">
        <f t="shared" si="77"/>
        <v>1070.8027084584646</v>
      </c>
      <c r="AI401" s="256">
        <f t="shared" si="78"/>
        <v>27.975101498771462</v>
      </c>
      <c r="AJ401" s="324">
        <f t="shared" si="79"/>
        <v>137.5544933107617</v>
      </c>
    </row>
    <row r="402" spans="6:36">
      <c r="F402" s="43">
        <v>1</v>
      </c>
      <c r="G402" s="43">
        <v>0</v>
      </c>
      <c r="H402" s="43">
        <v>3</v>
      </c>
      <c r="I402" s="43">
        <v>0</v>
      </c>
      <c r="J402" s="296">
        <v>5</v>
      </c>
      <c r="K402" s="43">
        <v>6</v>
      </c>
      <c r="L402" s="43">
        <v>0</v>
      </c>
      <c r="M402" s="43">
        <v>8</v>
      </c>
      <c r="N402" s="43">
        <v>0</v>
      </c>
      <c r="O402" s="296" t="s">
        <v>145</v>
      </c>
      <c r="P402" s="43">
        <v>0</v>
      </c>
      <c r="Q402" s="43">
        <v>0</v>
      </c>
      <c r="R402" s="254">
        <f t="shared" si="70"/>
        <v>726.47</v>
      </c>
      <c r="S402" s="302">
        <f t="shared" si="80"/>
        <v>2.0500000000000682</v>
      </c>
      <c r="T402" s="297" t="str">
        <f t="shared" si="71"/>
        <v>103056080A000</v>
      </c>
      <c r="U402" s="270">
        <f t="shared" si="72"/>
        <v>243.52999999999997</v>
      </c>
      <c r="V402" s="270"/>
      <c r="W402" s="270"/>
      <c r="X402" s="270"/>
      <c r="Y402" s="270"/>
      <c r="Z402" s="270"/>
      <c r="AA402" s="303">
        <f t="shared" si="73"/>
        <v>21.818614377120817</v>
      </c>
      <c r="AB402" s="33">
        <f t="shared" si="74"/>
        <v>16.191299569910342</v>
      </c>
      <c r="AC402" s="257">
        <f t="shared" si="75"/>
        <v>1360.0691638724688</v>
      </c>
      <c r="AD402" s="258">
        <f t="shared" si="76"/>
        <v>24.582853156864225</v>
      </c>
      <c r="AE402" s="324">
        <f t="shared" si="81"/>
        <v>185.18807601213302</v>
      </c>
      <c r="AF402" s="258"/>
      <c r="AG402" s="256">
        <f>[1]!srEnew($C$11,$AB402,$C$49)</f>
        <v>12.563040317990781</v>
      </c>
      <c r="AH402" s="259">
        <f t="shared" si="77"/>
        <v>1055.2953867112255</v>
      </c>
      <c r="AI402" s="256">
        <f t="shared" si="78"/>
        <v>28.181570632710727</v>
      </c>
      <c r="AJ402" s="324">
        <f t="shared" si="79"/>
        <v>135.18807601213302</v>
      </c>
    </row>
    <row r="403" spans="6:36">
      <c r="F403" s="43">
        <v>0</v>
      </c>
      <c r="G403" s="43">
        <v>2</v>
      </c>
      <c r="H403" s="43">
        <v>3</v>
      </c>
      <c r="I403" s="43">
        <v>0</v>
      </c>
      <c r="J403" s="296">
        <v>5</v>
      </c>
      <c r="K403" s="43">
        <v>6</v>
      </c>
      <c r="L403" s="43">
        <v>0</v>
      </c>
      <c r="M403" s="43">
        <v>8</v>
      </c>
      <c r="N403" s="43">
        <v>0</v>
      </c>
      <c r="O403" s="296" t="s">
        <v>145</v>
      </c>
      <c r="P403" s="43">
        <v>0</v>
      </c>
      <c r="Q403" s="43">
        <v>0</v>
      </c>
      <c r="R403" s="254">
        <f t="shared" si="70"/>
        <v>729.06999999999994</v>
      </c>
      <c r="S403" s="302">
        <f t="shared" si="80"/>
        <v>2.5999999999999091</v>
      </c>
      <c r="T403" s="297" t="str">
        <f t="shared" si="71"/>
        <v>023056080A000</v>
      </c>
      <c r="U403" s="270">
        <f t="shared" si="72"/>
        <v>240.93000000000006</v>
      </c>
      <c r="V403" s="270"/>
      <c r="W403" s="270"/>
      <c r="X403" s="270"/>
      <c r="Y403" s="270"/>
      <c r="Z403" s="270"/>
      <c r="AA403" s="303">
        <f t="shared" si="73"/>
        <v>21.655835618496678</v>
      </c>
      <c r="AB403" s="33">
        <f t="shared" si="74"/>
        <v>15.986661093897007</v>
      </c>
      <c r="AC403" s="257">
        <f t="shared" si="75"/>
        <v>1342.8795318873485</v>
      </c>
      <c r="AD403" s="258">
        <f t="shared" si="76"/>
        <v>24.763498999395853</v>
      </c>
      <c r="AE403" s="324">
        <f t="shared" si="81"/>
        <v>182.18676626753106</v>
      </c>
      <c r="AF403" s="258"/>
      <c r="AG403" s="256">
        <f>[1]!srEnew($C$11,$AB403,$C$49)</f>
        <v>12.328899571516809</v>
      </c>
      <c r="AH403" s="259">
        <f t="shared" si="77"/>
        <v>1035.627564007412</v>
      </c>
      <c r="AI403" s="256">
        <f t="shared" si="78"/>
        <v>28.443433924536116</v>
      </c>
      <c r="AJ403" s="324">
        <f t="shared" si="79"/>
        <v>132.18676626753106</v>
      </c>
    </row>
    <row r="404" spans="6:36">
      <c r="F404" s="43">
        <v>1</v>
      </c>
      <c r="G404" s="43">
        <v>2</v>
      </c>
      <c r="H404" s="43">
        <v>3</v>
      </c>
      <c r="I404" s="43">
        <v>0</v>
      </c>
      <c r="J404" s="43">
        <v>0</v>
      </c>
      <c r="K404" s="43">
        <v>0</v>
      </c>
      <c r="L404" s="43">
        <v>7</v>
      </c>
      <c r="M404" s="43">
        <v>8</v>
      </c>
      <c r="N404" s="43">
        <v>0</v>
      </c>
      <c r="O404" s="43">
        <v>0</v>
      </c>
      <c r="P404" s="43">
        <v>0</v>
      </c>
      <c r="Q404" s="43">
        <v>0</v>
      </c>
      <c r="R404" s="254">
        <f t="shared" si="70"/>
        <v>729.14</v>
      </c>
      <c r="S404" s="302">
        <f t="shared" si="80"/>
        <v>7.0000000000050022E-2</v>
      </c>
      <c r="T404" s="297" t="str">
        <f t="shared" si="71"/>
        <v>1230007800000</v>
      </c>
      <c r="U404" s="270">
        <f t="shared" si="72"/>
        <v>240.86</v>
      </c>
      <c r="V404" s="270"/>
      <c r="W404" s="270"/>
      <c r="X404" s="270"/>
      <c r="Y404" s="270"/>
      <c r="Z404" s="270"/>
      <c r="AA404" s="303">
        <f t="shared" si="73"/>
        <v>21.651453113456792</v>
      </c>
      <c r="AB404" s="33">
        <f t="shared" si="74"/>
        <v>15.981151596465873</v>
      </c>
      <c r="AC404" s="257">
        <f t="shared" si="75"/>
        <v>1342.4167341031334</v>
      </c>
      <c r="AD404" s="258">
        <f t="shared" si="76"/>
        <v>24.768362541310172</v>
      </c>
      <c r="AE404" s="324">
        <f t="shared" si="81"/>
        <v>182.10596177440706</v>
      </c>
      <c r="AF404" s="258"/>
      <c r="AG404" s="256">
        <f>[1]!srEnew($C$11,$AB404,$C$49)</f>
        <v>12.322595782188657</v>
      </c>
      <c r="AH404" s="259">
        <f t="shared" si="77"/>
        <v>1035.0980457038472</v>
      </c>
      <c r="AI404" s="256">
        <f t="shared" si="78"/>
        <v>28.450484090085268</v>
      </c>
      <c r="AJ404" s="324">
        <f t="shared" si="79"/>
        <v>132.10596177440706</v>
      </c>
    </row>
    <row r="405" spans="6:36">
      <c r="F405" s="268">
        <v>0</v>
      </c>
      <c r="G405" s="268">
        <v>0</v>
      </c>
      <c r="H405" s="269">
        <v>0</v>
      </c>
      <c r="I405" s="312">
        <v>4</v>
      </c>
      <c r="J405" s="296">
        <v>0</v>
      </c>
      <c r="K405" s="296">
        <v>0</v>
      </c>
      <c r="L405" s="43">
        <v>7</v>
      </c>
      <c r="M405" s="43">
        <v>8</v>
      </c>
      <c r="N405" s="296">
        <v>0</v>
      </c>
      <c r="O405" s="296">
        <v>0</v>
      </c>
      <c r="P405" s="296">
        <v>0</v>
      </c>
      <c r="Q405" s="296">
        <v>0</v>
      </c>
      <c r="R405" s="254">
        <f t="shared" si="70"/>
        <v>730.93</v>
      </c>
      <c r="S405" s="302">
        <f t="shared" si="80"/>
        <v>1.7899999999999636</v>
      </c>
      <c r="T405" s="297" t="str">
        <f t="shared" si="71"/>
        <v>0004007800000</v>
      </c>
      <c r="U405" s="270">
        <f t="shared" si="72"/>
        <v>239.07000000000005</v>
      </c>
      <c r="V405" s="270"/>
      <c r="W405" s="270"/>
      <c r="X405" s="270"/>
      <c r="Y405" s="270"/>
      <c r="Z405" s="270"/>
      <c r="AA405" s="303">
        <f t="shared" si="73"/>
        <v>21.539386198865557</v>
      </c>
      <c r="AB405" s="33">
        <f t="shared" si="74"/>
        <v>15.840265876441306</v>
      </c>
      <c r="AC405" s="257">
        <f t="shared" si="75"/>
        <v>1330.5823336210697</v>
      </c>
      <c r="AD405" s="258">
        <f t="shared" si="76"/>
        <v>24.892730255976176</v>
      </c>
      <c r="AE405" s="324">
        <f t="shared" si="81"/>
        <v>180.03967545023875</v>
      </c>
      <c r="AF405" s="258"/>
      <c r="AG405" s="256">
        <f>[1]!srEnew($C$11,$AB405,$C$49)</f>
        <v>12.161398883654648</v>
      </c>
      <c r="AH405" s="259">
        <f t="shared" si="77"/>
        <v>1021.5575062269904</v>
      </c>
      <c r="AI405" s="256">
        <f t="shared" si="78"/>
        <v>28.63076689484198</v>
      </c>
      <c r="AJ405" s="324">
        <f t="shared" si="79"/>
        <v>130.03967545023875</v>
      </c>
    </row>
    <row r="406" spans="6:36">
      <c r="F406" s="43">
        <v>1</v>
      </c>
      <c r="G406" s="43">
        <v>2</v>
      </c>
      <c r="H406" s="43">
        <v>3</v>
      </c>
      <c r="I406" s="43">
        <v>0</v>
      </c>
      <c r="J406" s="296">
        <v>5</v>
      </c>
      <c r="K406" s="43">
        <v>6</v>
      </c>
      <c r="L406" s="43">
        <v>0</v>
      </c>
      <c r="M406" s="43">
        <v>8</v>
      </c>
      <c r="N406" s="43">
        <v>0</v>
      </c>
      <c r="O406" s="43">
        <v>0</v>
      </c>
      <c r="P406" s="43">
        <v>0</v>
      </c>
      <c r="Q406" s="43">
        <v>0</v>
      </c>
      <c r="R406" s="254">
        <f t="shared" si="70"/>
        <v>733.79</v>
      </c>
      <c r="S406" s="302">
        <f t="shared" si="80"/>
        <v>2.8600000000000136</v>
      </c>
      <c r="T406" s="297" t="str">
        <f t="shared" si="71"/>
        <v>1230560800000</v>
      </c>
      <c r="U406" s="270">
        <f t="shared" si="72"/>
        <v>236.21000000000004</v>
      </c>
      <c r="V406" s="270"/>
      <c r="W406" s="270"/>
      <c r="X406" s="270"/>
      <c r="Y406" s="270"/>
      <c r="Z406" s="270"/>
      <c r="AA406" s="303">
        <f t="shared" si="73"/>
        <v>21.356641326153522</v>
      </c>
      <c r="AB406" s="33">
        <f t="shared" si="74"/>
        <v>15.615279895593421</v>
      </c>
      <c r="AC406" s="257">
        <f t="shared" si="75"/>
        <v>1311.6835112298475</v>
      </c>
      <c r="AD406" s="258">
        <f t="shared" si="76"/>
        <v>25.091337980485534</v>
      </c>
      <c r="AE406" s="324">
        <f t="shared" si="81"/>
        <v>176.73994106073133</v>
      </c>
      <c r="AF406" s="258"/>
      <c r="AG406" s="256">
        <f>[1]!srEnew($C$11,$AB406,$C$49)</f>
        <v>11.903938319638053</v>
      </c>
      <c r="AH406" s="259">
        <f t="shared" si="77"/>
        <v>999.93081884959645</v>
      </c>
      <c r="AI406" s="256">
        <f t="shared" si="78"/>
        <v>28.918787398481598</v>
      </c>
      <c r="AJ406" s="324">
        <f t="shared" si="79"/>
        <v>126.73994106073133</v>
      </c>
    </row>
    <row r="407" spans="6:36">
      <c r="F407" s="43">
        <v>1</v>
      </c>
      <c r="G407" s="43">
        <v>2</v>
      </c>
      <c r="H407" s="43">
        <v>3</v>
      </c>
      <c r="I407" s="43">
        <v>0</v>
      </c>
      <c r="J407" s="43">
        <v>0</v>
      </c>
      <c r="K407" s="43">
        <v>0</v>
      </c>
      <c r="L407" s="43">
        <v>7</v>
      </c>
      <c r="M407" s="43">
        <v>8</v>
      </c>
      <c r="N407" s="43">
        <v>0</v>
      </c>
      <c r="O407" s="296" t="s">
        <v>145</v>
      </c>
      <c r="P407" s="43">
        <v>0</v>
      </c>
      <c r="Q407" s="43">
        <v>0</v>
      </c>
      <c r="R407" s="254">
        <f t="shared" ref="R407:R470" si="82">[2]!e5aEDthkI(ThEDtbl,F407:Q407)</f>
        <v>734.62</v>
      </c>
      <c r="S407" s="302">
        <f t="shared" si="80"/>
        <v>0.83000000000004093</v>
      </c>
      <c r="T407" s="297" t="str">
        <f t="shared" ref="T407:T470" si="83">[2]!e5aEDflgI2S(F407:Q407)</f>
        <v>123000780A000</v>
      </c>
      <c r="U407" s="270">
        <f t="shared" ref="U407:U470" si="84">$C$43-$R407</f>
        <v>235.38</v>
      </c>
      <c r="V407" s="270"/>
      <c r="W407" s="270"/>
      <c r="X407" s="270"/>
      <c r="Y407" s="270"/>
      <c r="Z407" s="270"/>
      <c r="AA407" s="303">
        <f t="shared" ref="AA407:AA470" si="85">[1]!srRng2E($C$12,U407)</f>
        <v>21.301868862844469</v>
      </c>
      <c r="AB407" s="33">
        <f t="shared" ref="AB407:AB470" si="86">[1]!srEnewGas($C$13,AA407,$C$35,$C$39*100,$C$38)</f>
        <v>15.550041588762596</v>
      </c>
      <c r="AC407" s="257">
        <f t="shared" ref="AC407:AC470" si="87">AB407*$C$7</f>
        <v>1306.2034934560581</v>
      </c>
      <c r="AD407" s="258">
        <f t="shared" ref="AD407:AD470" si="88">[1]!srE2LETt($C$11,AB407,0)</f>
        <v>25.148927487270285</v>
      </c>
      <c r="AE407" s="324">
        <f t="shared" si="81"/>
        <v>175.78312995742772</v>
      </c>
      <c r="AF407" s="258"/>
      <c r="AG407" s="256">
        <f>[1]!srEnew($C$11,$AB407,$C$49)</f>
        <v>11.825598509647255</v>
      </c>
      <c r="AH407" s="259">
        <f t="shared" ref="AH407:AH470" si="89">AG407*$C$7</f>
        <v>993.35027481036946</v>
      </c>
      <c r="AI407" s="256">
        <f t="shared" ref="AI407:AI470" si="90">[1]!srE2LETt($C$11,AG407,0)</f>
        <v>29.013660418003941</v>
      </c>
      <c r="AJ407" s="324">
        <f t="shared" si="79"/>
        <v>125.78312995742772</v>
      </c>
    </row>
    <row r="408" spans="6:36">
      <c r="F408" s="268">
        <v>0</v>
      </c>
      <c r="G408" s="268">
        <v>0</v>
      </c>
      <c r="H408" s="269">
        <v>0</v>
      </c>
      <c r="I408" s="312">
        <v>4</v>
      </c>
      <c r="J408" s="296">
        <v>5</v>
      </c>
      <c r="K408" s="43">
        <v>6</v>
      </c>
      <c r="L408" s="296">
        <v>0</v>
      </c>
      <c r="M408" s="43">
        <v>8</v>
      </c>
      <c r="N408" s="296">
        <v>0</v>
      </c>
      <c r="O408" s="296">
        <v>0</v>
      </c>
      <c r="P408" s="296">
        <v>0</v>
      </c>
      <c r="Q408" s="296">
        <v>0</v>
      </c>
      <c r="R408" s="254">
        <f t="shared" si="82"/>
        <v>735.57999999999993</v>
      </c>
      <c r="S408" s="302">
        <f t="shared" si="80"/>
        <v>0.95999999999992269</v>
      </c>
      <c r="T408" s="297" t="str">
        <f t="shared" si="83"/>
        <v>0004560800000</v>
      </c>
      <c r="U408" s="270">
        <f t="shared" si="84"/>
        <v>234.42000000000007</v>
      </c>
      <c r="V408" s="270"/>
      <c r="W408" s="270"/>
      <c r="X408" s="270"/>
      <c r="Y408" s="270"/>
      <c r="Z408" s="270"/>
      <c r="AA408" s="303">
        <f t="shared" si="85"/>
        <v>21.238517579980996</v>
      </c>
      <c r="AB408" s="33">
        <f t="shared" si="86"/>
        <v>15.474503820744918</v>
      </c>
      <c r="AC408" s="257">
        <f t="shared" si="87"/>
        <v>1299.8583209425731</v>
      </c>
      <c r="AD408" s="258">
        <f t="shared" si="88"/>
        <v>25.215736600548954</v>
      </c>
      <c r="AE408" s="324">
        <f t="shared" si="81"/>
        <v>174.67632542950395</v>
      </c>
      <c r="AF408" s="258"/>
      <c r="AG408" s="256">
        <f>[1]!srEnew($C$11,$AB408,$C$49)</f>
        <v>11.734977846785874</v>
      </c>
      <c r="AH408" s="259">
        <f t="shared" si="89"/>
        <v>985.73813913001345</v>
      </c>
      <c r="AI408" s="256">
        <f t="shared" si="90"/>
        <v>29.123406100534769</v>
      </c>
      <c r="AJ408" s="324">
        <f t="shared" ref="AJ408:AJ471" si="91">[1]!srE2Rng($C$11,AG408)</f>
        <v>124.67632542950395</v>
      </c>
    </row>
    <row r="409" spans="6:36">
      <c r="F409" s="268">
        <v>0</v>
      </c>
      <c r="G409" s="268">
        <v>0</v>
      </c>
      <c r="H409" s="269">
        <v>0</v>
      </c>
      <c r="I409" s="312">
        <v>4</v>
      </c>
      <c r="J409" s="296">
        <v>0</v>
      </c>
      <c r="K409" s="296">
        <v>0</v>
      </c>
      <c r="L409" s="43">
        <v>7</v>
      </c>
      <c r="M409" s="43">
        <v>8</v>
      </c>
      <c r="N409" s="296">
        <v>0</v>
      </c>
      <c r="O409" s="296" t="s">
        <v>145</v>
      </c>
      <c r="P409" s="296">
        <v>0</v>
      </c>
      <c r="Q409" s="296">
        <v>0</v>
      </c>
      <c r="R409" s="254">
        <f t="shared" si="82"/>
        <v>736.41</v>
      </c>
      <c r="S409" s="302">
        <f t="shared" si="80"/>
        <v>0.83000000000004093</v>
      </c>
      <c r="T409" s="297" t="str">
        <f t="shared" si="83"/>
        <v>000400780A000</v>
      </c>
      <c r="U409" s="270">
        <f t="shared" si="84"/>
        <v>233.59000000000003</v>
      </c>
      <c r="V409" s="270"/>
      <c r="W409" s="270"/>
      <c r="X409" s="270"/>
      <c r="Y409" s="270"/>
      <c r="Z409" s="270"/>
      <c r="AA409" s="303">
        <f t="shared" si="85"/>
        <v>21.183745116671947</v>
      </c>
      <c r="AB409" s="33">
        <f t="shared" si="86"/>
        <v>15.405956820493158</v>
      </c>
      <c r="AC409" s="257">
        <f t="shared" si="87"/>
        <v>1294.1003729214253</v>
      </c>
      <c r="AD409" s="258">
        <f t="shared" si="88"/>
        <v>25.281436514854658</v>
      </c>
      <c r="AE409" s="324">
        <f t="shared" si="81"/>
        <v>173.71417231517015</v>
      </c>
      <c r="AF409" s="258"/>
      <c r="AG409" s="256">
        <f>[1]!srEnew($C$11,$AB409,$C$49)</f>
        <v>11.656200654612084</v>
      </c>
      <c r="AH409" s="259">
        <f t="shared" si="89"/>
        <v>979.12085498741499</v>
      </c>
      <c r="AI409" s="256">
        <f t="shared" si="90"/>
        <v>29.218808809475441</v>
      </c>
      <c r="AJ409" s="324">
        <f t="shared" si="91"/>
        <v>123.71417231517015</v>
      </c>
    </row>
    <row r="410" spans="6:36">
      <c r="F410" s="43">
        <v>1</v>
      </c>
      <c r="G410" s="43">
        <v>2</v>
      </c>
      <c r="H410" s="43">
        <v>3</v>
      </c>
      <c r="I410" s="43">
        <v>0</v>
      </c>
      <c r="J410" s="296">
        <v>5</v>
      </c>
      <c r="K410" s="43">
        <v>6</v>
      </c>
      <c r="L410" s="43">
        <v>0</v>
      </c>
      <c r="M410" s="43">
        <v>8</v>
      </c>
      <c r="N410" s="43">
        <v>0</v>
      </c>
      <c r="O410" s="296" t="s">
        <v>145</v>
      </c>
      <c r="P410" s="43">
        <v>0</v>
      </c>
      <c r="Q410" s="43">
        <v>0</v>
      </c>
      <c r="R410" s="254">
        <f t="shared" si="82"/>
        <v>739.27</v>
      </c>
      <c r="S410" s="302">
        <f t="shared" ref="S410:S473" si="92">R410-R409</f>
        <v>2.8600000000000136</v>
      </c>
      <c r="T410" s="297" t="str">
        <f t="shared" si="83"/>
        <v>123056080A000</v>
      </c>
      <c r="U410" s="270">
        <f t="shared" si="84"/>
        <v>230.73000000000002</v>
      </c>
      <c r="V410" s="270"/>
      <c r="W410" s="270"/>
      <c r="X410" s="270"/>
      <c r="Y410" s="270"/>
      <c r="Z410" s="270"/>
      <c r="AA410" s="303">
        <f t="shared" si="85"/>
        <v>20.995011086474502</v>
      </c>
      <c r="AB410" s="33">
        <f t="shared" si="86"/>
        <v>15.169758723240111</v>
      </c>
      <c r="AC410" s="257">
        <f t="shared" si="87"/>
        <v>1274.2597327521694</v>
      </c>
      <c r="AD410" s="258">
        <f t="shared" si="88"/>
        <v>25.507824171377919</v>
      </c>
      <c r="AE410" s="324">
        <f t="shared" si="81"/>
        <v>170.39880134288748</v>
      </c>
      <c r="AF410" s="258"/>
      <c r="AG410" s="256">
        <f>[1]!srEnew($C$11,$AB410,$C$49)</f>
        <v>11.38475153459156</v>
      </c>
      <c r="AH410" s="259">
        <f t="shared" si="89"/>
        <v>956.31912890569106</v>
      </c>
      <c r="AI410" s="256">
        <f t="shared" si="90"/>
        <v>29.547545854740871</v>
      </c>
      <c r="AJ410" s="324">
        <f t="shared" si="91"/>
        <v>120.39880134288748</v>
      </c>
    </row>
    <row r="411" spans="6:36">
      <c r="F411" s="268">
        <v>0</v>
      </c>
      <c r="G411" s="268">
        <v>0</v>
      </c>
      <c r="H411" s="269">
        <v>0</v>
      </c>
      <c r="I411" s="312">
        <v>4</v>
      </c>
      <c r="J411" s="296">
        <v>5</v>
      </c>
      <c r="K411" s="43">
        <v>6</v>
      </c>
      <c r="L411" s="296">
        <v>0</v>
      </c>
      <c r="M411" s="43">
        <v>8</v>
      </c>
      <c r="N411" s="296">
        <v>0</v>
      </c>
      <c r="O411" s="296" t="s">
        <v>145</v>
      </c>
      <c r="P411" s="296">
        <v>0</v>
      </c>
      <c r="Q411" s="296">
        <v>0</v>
      </c>
      <c r="R411" s="254">
        <f t="shared" si="82"/>
        <v>741.06</v>
      </c>
      <c r="S411" s="302">
        <f t="shared" si="92"/>
        <v>1.7899999999999636</v>
      </c>
      <c r="T411" s="297" t="str">
        <f t="shared" si="83"/>
        <v>000456080A000</v>
      </c>
      <c r="U411" s="270">
        <f t="shared" si="84"/>
        <v>228.94000000000005</v>
      </c>
      <c r="V411" s="270"/>
      <c r="W411" s="270"/>
      <c r="X411" s="270"/>
      <c r="Y411" s="270"/>
      <c r="Z411" s="270"/>
      <c r="AA411" s="303">
        <f t="shared" si="85"/>
        <v>20.876887340301977</v>
      </c>
      <c r="AB411" s="33">
        <f t="shared" si="86"/>
        <v>15.021928445588731</v>
      </c>
      <c r="AC411" s="257">
        <f t="shared" si="87"/>
        <v>1261.8419894294534</v>
      </c>
      <c r="AD411" s="258">
        <f t="shared" si="88"/>
        <v>25.649514348013106</v>
      </c>
      <c r="AE411" s="324">
        <f t="shared" si="81"/>
        <v>168.32379643366167</v>
      </c>
      <c r="AF411" s="258"/>
      <c r="AG411" s="256">
        <f>[1]!srEnew($C$11,$AB411,$C$49)</f>
        <v>11.214858553879418</v>
      </c>
      <c r="AH411" s="259">
        <f t="shared" si="89"/>
        <v>942.04811852587113</v>
      </c>
      <c r="AI411" s="256">
        <f t="shared" si="90"/>
        <v>29.753293865588809</v>
      </c>
      <c r="AJ411" s="324">
        <f t="shared" si="91"/>
        <v>118.32379643366167</v>
      </c>
    </row>
    <row r="412" spans="6:36">
      <c r="F412" s="43">
        <v>1</v>
      </c>
      <c r="G412" s="43">
        <v>0</v>
      </c>
      <c r="H412" s="43">
        <v>0</v>
      </c>
      <c r="I412" s="296">
        <v>4</v>
      </c>
      <c r="J412" s="43">
        <v>0</v>
      </c>
      <c r="K412" s="43">
        <v>0</v>
      </c>
      <c r="L412" s="43">
        <v>7</v>
      </c>
      <c r="M412" s="43">
        <v>8</v>
      </c>
      <c r="N412" s="43">
        <v>0</v>
      </c>
      <c r="O412" s="43">
        <v>0</v>
      </c>
      <c r="P412" s="43">
        <v>0</v>
      </c>
      <c r="Q412" s="43">
        <v>0</v>
      </c>
      <c r="R412" s="254">
        <f t="shared" si="82"/>
        <v>741.13</v>
      </c>
      <c r="S412" s="302">
        <f t="shared" si="92"/>
        <v>7.0000000000050022E-2</v>
      </c>
      <c r="T412" s="297" t="str">
        <f t="shared" si="83"/>
        <v>1004007800000</v>
      </c>
      <c r="U412" s="270">
        <f t="shared" si="84"/>
        <v>228.87</v>
      </c>
      <c r="V412" s="270"/>
      <c r="W412" s="270"/>
      <c r="X412" s="270"/>
      <c r="Y412" s="270"/>
      <c r="Z412" s="270"/>
      <c r="AA412" s="303">
        <f t="shared" si="85"/>
        <v>20.872267975926512</v>
      </c>
      <c r="AB412" s="33">
        <f t="shared" si="86"/>
        <v>15.01614737327834</v>
      </c>
      <c r="AC412" s="257">
        <f t="shared" si="87"/>
        <v>1261.3563793553806</v>
      </c>
      <c r="AD412" s="258">
        <f t="shared" si="88"/>
        <v>25.655055304641298</v>
      </c>
      <c r="AE412" s="324">
        <f t="shared" si="81"/>
        <v>168.24265099028409</v>
      </c>
      <c r="AF412" s="258"/>
      <c r="AG412" s="256">
        <f>[1]!srEnew($C$11,$AB412,$C$49)</f>
        <v>11.208214694298494</v>
      </c>
      <c r="AH412" s="259">
        <f t="shared" si="89"/>
        <v>941.49003432107349</v>
      </c>
      <c r="AI412" s="256">
        <f t="shared" si="90"/>
        <v>29.76133987718622</v>
      </c>
      <c r="AJ412" s="324">
        <f t="shared" si="91"/>
        <v>118.24265099028409</v>
      </c>
    </row>
    <row r="413" spans="6:36">
      <c r="F413" s="43">
        <v>0</v>
      </c>
      <c r="G413" s="43">
        <v>2</v>
      </c>
      <c r="H413" s="43">
        <v>0</v>
      </c>
      <c r="I413" s="296">
        <v>4</v>
      </c>
      <c r="J413" s="43">
        <v>0</v>
      </c>
      <c r="K413" s="43">
        <v>0</v>
      </c>
      <c r="L413" s="43">
        <v>7</v>
      </c>
      <c r="M413" s="43">
        <v>8</v>
      </c>
      <c r="N413" s="43">
        <v>0</v>
      </c>
      <c r="O413" s="43">
        <v>0</v>
      </c>
      <c r="P413" s="43">
        <v>0</v>
      </c>
      <c r="Q413" s="43">
        <v>0</v>
      </c>
      <c r="R413" s="254">
        <f t="shared" si="82"/>
        <v>743.73</v>
      </c>
      <c r="S413" s="302">
        <f t="shared" si="92"/>
        <v>2.6000000000000227</v>
      </c>
      <c r="T413" s="297" t="str">
        <f t="shared" si="83"/>
        <v>0204007800000</v>
      </c>
      <c r="U413" s="270">
        <f t="shared" si="84"/>
        <v>226.26999999999998</v>
      </c>
      <c r="V413" s="270"/>
      <c r="W413" s="270"/>
      <c r="X413" s="270"/>
      <c r="Y413" s="270"/>
      <c r="Z413" s="270"/>
      <c r="AA413" s="303">
        <f t="shared" si="85"/>
        <v>20.700691584837923</v>
      </c>
      <c r="AB413" s="33">
        <f t="shared" si="86"/>
        <v>14.801421830321022</v>
      </c>
      <c r="AC413" s="257">
        <f t="shared" si="87"/>
        <v>1243.3194337469658</v>
      </c>
      <c r="AD413" s="258">
        <f t="shared" si="88"/>
        <v>25.860862265116992</v>
      </c>
      <c r="AE413" s="324">
        <f t="shared" si="81"/>
        <v>165.22867737911798</v>
      </c>
      <c r="AF413" s="258"/>
      <c r="AG413" s="256">
        <f>[1]!srEnew($C$11,$AB413,$C$49)</f>
        <v>10.961442767007105</v>
      </c>
      <c r="AH413" s="259">
        <f t="shared" si="89"/>
        <v>920.76119242859681</v>
      </c>
      <c r="AI413" s="256">
        <f t="shared" si="90"/>
        <v>30.060191736518433</v>
      </c>
      <c r="AJ413" s="324">
        <f t="shared" si="91"/>
        <v>115.22867737911798</v>
      </c>
    </row>
    <row r="414" spans="6:36">
      <c r="F414" s="43">
        <v>1</v>
      </c>
      <c r="G414" s="43">
        <v>0</v>
      </c>
      <c r="H414" s="43">
        <v>0</v>
      </c>
      <c r="I414" s="296">
        <v>4</v>
      </c>
      <c r="J414" s="296">
        <v>5</v>
      </c>
      <c r="K414" s="43">
        <v>6</v>
      </c>
      <c r="L414" s="43">
        <v>0</v>
      </c>
      <c r="M414" s="43">
        <v>8</v>
      </c>
      <c r="N414" s="43">
        <v>0</v>
      </c>
      <c r="O414" s="43">
        <v>0</v>
      </c>
      <c r="P414" s="43">
        <v>0</v>
      </c>
      <c r="Q414" s="43">
        <v>0</v>
      </c>
      <c r="R414" s="254">
        <f t="shared" si="82"/>
        <v>745.78</v>
      </c>
      <c r="S414" s="302">
        <f t="shared" si="92"/>
        <v>2.0499999999999545</v>
      </c>
      <c r="T414" s="297" t="str">
        <f t="shared" si="83"/>
        <v>1004560800000</v>
      </c>
      <c r="U414" s="270">
        <f t="shared" si="84"/>
        <v>224.22000000000003</v>
      </c>
      <c r="V414" s="270"/>
      <c r="W414" s="270"/>
      <c r="X414" s="270"/>
      <c r="Y414" s="270"/>
      <c r="Z414" s="270"/>
      <c r="AA414" s="303">
        <f t="shared" si="85"/>
        <v>20.565410199556542</v>
      </c>
      <c r="AB414" s="33">
        <f t="shared" si="86"/>
        <v>14.632118998373913</v>
      </c>
      <c r="AC414" s="257">
        <f t="shared" si="87"/>
        <v>1229.0979958634086</v>
      </c>
      <c r="AD414" s="258">
        <f t="shared" si="88"/>
        <v>26.023133137799746</v>
      </c>
      <c r="AE414" s="324">
        <f t="shared" ref="AE414:AE477" si="93">[1]!srE2Rng($C$11,AB414)</f>
        <v>162.85227510877559</v>
      </c>
      <c r="AF414" s="258"/>
      <c r="AG414" s="256">
        <f>[1]!srEnew($C$11,$AB414,$C$49)</f>
        <v>10.766872593565827</v>
      </c>
      <c r="AH414" s="259">
        <f t="shared" si="89"/>
        <v>904.41729785952941</v>
      </c>
      <c r="AI414" s="256">
        <f t="shared" si="90"/>
        <v>30.295824933299592</v>
      </c>
      <c r="AJ414" s="324">
        <f t="shared" si="91"/>
        <v>112.85227510877559</v>
      </c>
    </row>
    <row r="415" spans="6:36">
      <c r="F415" s="43">
        <v>1</v>
      </c>
      <c r="G415" s="43">
        <v>0</v>
      </c>
      <c r="H415" s="43">
        <v>0</v>
      </c>
      <c r="I415" s="296">
        <v>4</v>
      </c>
      <c r="J415" s="43">
        <v>0</v>
      </c>
      <c r="K415" s="43">
        <v>0</v>
      </c>
      <c r="L415" s="43">
        <v>7</v>
      </c>
      <c r="M415" s="43">
        <v>8</v>
      </c>
      <c r="N415" s="43">
        <v>0</v>
      </c>
      <c r="O415" s="296" t="s">
        <v>145</v>
      </c>
      <c r="P415" s="43">
        <v>0</v>
      </c>
      <c r="Q415" s="43">
        <v>0</v>
      </c>
      <c r="R415" s="254">
        <f t="shared" si="82"/>
        <v>746.61</v>
      </c>
      <c r="S415" s="302">
        <f t="shared" si="92"/>
        <v>0.83000000000004093</v>
      </c>
      <c r="T415" s="297" t="str">
        <f t="shared" si="83"/>
        <v>100400780A000</v>
      </c>
      <c r="U415" s="270">
        <f t="shared" si="84"/>
        <v>223.39</v>
      </c>
      <c r="V415" s="270"/>
      <c r="W415" s="270"/>
      <c r="X415" s="270"/>
      <c r="Y415" s="270"/>
      <c r="Z415" s="270"/>
      <c r="AA415" s="303">
        <f t="shared" si="85"/>
        <v>20.510637736247492</v>
      </c>
      <c r="AB415" s="33">
        <f t="shared" si="86"/>
        <v>14.563571998122155</v>
      </c>
      <c r="AC415" s="257">
        <f t="shared" si="87"/>
        <v>1223.3400478422611</v>
      </c>
      <c r="AD415" s="258">
        <f t="shared" si="88"/>
        <v>26.088833052105446</v>
      </c>
      <c r="AE415" s="324">
        <f t="shared" si="93"/>
        <v>161.89012199444181</v>
      </c>
      <c r="AF415" s="258"/>
      <c r="AG415" s="256">
        <f>[1]!srEnew($C$11,$AB415,$C$49)</f>
        <v>10.686790613240657</v>
      </c>
      <c r="AH415" s="259">
        <f t="shared" si="89"/>
        <v>897.69041151221518</v>
      </c>
      <c r="AI415" s="256">
        <f t="shared" si="90"/>
        <v>30.395126856946675</v>
      </c>
      <c r="AJ415" s="324">
        <f t="shared" si="91"/>
        <v>111.8901219944418</v>
      </c>
    </row>
    <row r="416" spans="6:36">
      <c r="F416" s="43">
        <v>0</v>
      </c>
      <c r="G416" s="43">
        <v>2</v>
      </c>
      <c r="H416" s="43">
        <v>0</v>
      </c>
      <c r="I416" s="296">
        <v>4</v>
      </c>
      <c r="J416" s="296">
        <v>5</v>
      </c>
      <c r="K416" s="43">
        <v>6</v>
      </c>
      <c r="L416" s="43">
        <v>0</v>
      </c>
      <c r="M416" s="43">
        <v>8</v>
      </c>
      <c r="N416" s="43">
        <v>0</v>
      </c>
      <c r="O416" s="43">
        <v>0</v>
      </c>
      <c r="P416" s="43">
        <v>0</v>
      </c>
      <c r="Q416" s="43">
        <v>0</v>
      </c>
      <c r="R416" s="254">
        <f t="shared" si="82"/>
        <v>748.38</v>
      </c>
      <c r="S416" s="302">
        <f t="shared" si="92"/>
        <v>1.7699999999999818</v>
      </c>
      <c r="T416" s="297" t="str">
        <f t="shared" si="83"/>
        <v>0204560800000</v>
      </c>
      <c r="U416" s="270">
        <f t="shared" si="84"/>
        <v>221.62</v>
      </c>
      <c r="V416" s="270"/>
      <c r="W416" s="270"/>
      <c r="X416" s="270"/>
      <c r="Y416" s="270"/>
      <c r="Z416" s="270"/>
      <c r="AA416" s="303">
        <f t="shared" si="85"/>
        <v>20.393833808467953</v>
      </c>
      <c r="AB416" s="33">
        <f t="shared" si="86"/>
        <v>14.417393455416596</v>
      </c>
      <c r="AC416" s="257">
        <f t="shared" si="87"/>
        <v>1211.0610502549941</v>
      </c>
      <c r="AD416" s="258">
        <f t="shared" si="88"/>
        <v>26.228940098275441</v>
      </c>
      <c r="AE416" s="324">
        <f t="shared" si="93"/>
        <v>159.83830149760951</v>
      </c>
      <c r="AF416" s="258"/>
      <c r="AG416" s="256">
        <f>[1]!srEnew($C$11,$AB416,$C$49)</f>
        <v>10.510426465326587</v>
      </c>
      <c r="AH416" s="259">
        <f t="shared" si="89"/>
        <v>882.87582308743333</v>
      </c>
      <c r="AI416" s="256">
        <f t="shared" si="90"/>
        <v>30.623587069421763</v>
      </c>
      <c r="AJ416" s="324">
        <f t="shared" si="91"/>
        <v>109.83830149760951</v>
      </c>
    </row>
    <row r="417" spans="6:36">
      <c r="F417" s="43">
        <v>0</v>
      </c>
      <c r="G417" s="43">
        <v>2</v>
      </c>
      <c r="H417" s="43">
        <v>0</v>
      </c>
      <c r="I417" s="296">
        <v>4</v>
      </c>
      <c r="J417" s="43">
        <v>0</v>
      </c>
      <c r="K417" s="43">
        <v>0</v>
      </c>
      <c r="L417" s="43">
        <v>7</v>
      </c>
      <c r="M417" s="43">
        <v>8</v>
      </c>
      <c r="N417" s="43">
        <v>0</v>
      </c>
      <c r="O417" s="296" t="s">
        <v>145</v>
      </c>
      <c r="P417" s="43">
        <v>0</v>
      </c>
      <c r="Q417" s="43">
        <v>0</v>
      </c>
      <c r="R417" s="254">
        <f t="shared" si="82"/>
        <v>749.21</v>
      </c>
      <c r="S417" s="302">
        <f t="shared" si="92"/>
        <v>0.83000000000004093</v>
      </c>
      <c r="T417" s="297" t="str">
        <f t="shared" si="83"/>
        <v>020400780A000</v>
      </c>
      <c r="U417" s="270">
        <f t="shared" si="84"/>
        <v>220.78999999999996</v>
      </c>
      <c r="V417" s="270"/>
      <c r="W417" s="270"/>
      <c r="X417" s="270"/>
      <c r="Y417" s="270"/>
      <c r="Z417" s="270"/>
      <c r="AA417" s="303">
        <f t="shared" si="85"/>
        <v>20.339061345158903</v>
      </c>
      <c r="AB417" s="33">
        <f t="shared" si="86"/>
        <v>14.348846455164836</v>
      </c>
      <c r="AC417" s="257">
        <f t="shared" si="87"/>
        <v>1205.3031022338462</v>
      </c>
      <c r="AD417" s="258">
        <f t="shared" si="88"/>
        <v>26.294640012581144</v>
      </c>
      <c r="AE417" s="324">
        <f t="shared" si="93"/>
        <v>158.87614838327571</v>
      </c>
      <c r="AF417" s="258"/>
      <c r="AG417" s="256">
        <f>[1]!srEnew($C$11,$AB417,$C$49)</f>
        <v>10.427724633253886</v>
      </c>
      <c r="AH417" s="259">
        <f t="shared" si="89"/>
        <v>875.92886919332648</v>
      </c>
      <c r="AI417" s="256">
        <f t="shared" si="90"/>
        <v>30.730718129508954</v>
      </c>
      <c r="AJ417" s="324">
        <f t="shared" si="91"/>
        <v>108.87614838327572</v>
      </c>
    </row>
    <row r="418" spans="6:36">
      <c r="F418" s="43">
        <v>1</v>
      </c>
      <c r="G418" s="43">
        <v>0</v>
      </c>
      <c r="H418" s="43">
        <v>0</v>
      </c>
      <c r="I418" s="296">
        <v>4</v>
      </c>
      <c r="J418" s="296">
        <v>5</v>
      </c>
      <c r="K418" s="43">
        <v>6</v>
      </c>
      <c r="L418" s="43">
        <v>0</v>
      </c>
      <c r="M418" s="43">
        <v>8</v>
      </c>
      <c r="N418" s="43">
        <v>0</v>
      </c>
      <c r="O418" s="296" t="s">
        <v>329</v>
      </c>
      <c r="P418" s="43">
        <v>0</v>
      </c>
      <c r="Q418" s="43">
        <v>0</v>
      </c>
      <c r="R418" s="254">
        <f t="shared" si="82"/>
        <v>751.26</v>
      </c>
      <c r="S418" s="302">
        <f t="shared" si="92"/>
        <v>2.0499999999999545</v>
      </c>
      <c r="T418" s="297" t="str">
        <f t="shared" si="83"/>
        <v>100456080A000</v>
      </c>
      <c r="U418" s="270">
        <f t="shared" si="84"/>
        <v>218.74</v>
      </c>
      <c r="V418" s="270"/>
      <c r="W418" s="270"/>
      <c r="X418" s="270"/>
      <c r="Y418" s="270"/>
      <c r="Z418" s="270"/>
      <c r="AA418" s="303">
        <f t="shared" si="85"/>
        <v>20.202497330156906</v>
      </c>
      <c r="AB418" s="33">
        <f t="shared" si="86"/>
        <v>14.174222021607388</v>
      </c>
      <c r="AC418" s="257">
        <f t="shared" si="87"/>
        <v>1190.6346498150206</v>
      </c>
      <c r="AD418" s="258">
        <f t="shared" si="88"/>
        <v>26.470457128012484</v>
      </c>
      <c r="AE418" s="324">
        <f t="shared" si="93"/>
        <v>156.49341704044028</v>
      </c>
      <c r="AF418" s="258"/>
      <c r="AG418" s="256">
        <f>[1]!srEnew($C$11,$AB418,$C$49)</f>
        <v>10.222917056940027</v>
      </c>
      <c r="AH418" s="259">
        <f t="shared" si="89"/>
        <v>858.72503278296222</v>
      </c>
      <c r="AI418" s="256">
        <f t="shared" si="90"/>
        <v>30.996023651944103</v>
      </c>
      <c r="AJ418" s="324">
        <f t="shared" si="91"/>
        <v>106.49341704044028</v>
      </c>
    </row>
    <row r="419" spans="6:36">
      <c r="F419" s="43">
        <v>0</v>
      </c>
      <c r="G419" s="43">
        <v>2</v>
      </c>
      <c r="H419" s="43">
        <v>0</v>
      </c>
      <c r="I419" s="296">
        <v>4</v>
      </c>
      <c r="J419" s="296">
        <v>5</v>
      </c>
      <c r="K419" s="43">
        <v>6</v>
      </c>
      <c r="L419" s="43">
        <v>0</v>
      </c>
      <c r="M419" s="43">
        <v>8</v>
      </c>
      <c r="N419" s="43">
        <v>0</v>
      </c>
      <c r="O419" s="296" t="s">
        <v>329</v>
      </c>
      <c r="P419" s="43">
        <v>0</v>
      </c>
      <c r="Q419" s="43">
        <v>0</v>
      </c>
      <c r="R419" s="254">
        <f t="shared" si="82"/>
        <v>753.86</v>
      </c>
      <c r="S419" s="302">
        <f t="shared" si="92"/>
        <v>2.6000000000000227</v>
      </c>
      <c r="T419" s="297" t="str">
        <f t="shared" si="83"/>
        <v>020456080A000</v>
      </c>
      <c r="U419" s="270">
        <f t="shared" si="84"/>
        <v>216.14</v>
      </c>
      <c r="V419" s="270"/>
      <c r="W419" s="270"/>
      <c r="X419" s="270"/>
      <c r="Y419" s="270"/>
      <c r="Z419" s="270"/>
      <c r="AA419" s="303">
        <f t="shared" si="85"/>
        <v>20.024507790465236</v>
      </c>
      <c r="AB419" s="33">
        <f t="shared" si="86"/>
        <v>13.949165737142526</v>
      </c>
      <c r="AC419" s="257">
        <f t="shared" si="87"/>
        <v>1171.7299219199722</v>
      </c>
      <c r="AD419" s="258">
        <f t="shared" si="88"/>
        <v>26.703214028329111</v>
      </c>
      <c r="AE419" s="324">
        <f t="shared" si="93"/>
        <v>153.47244152281155</v>
      </c>
      <c r="AF419" s="258"/>
      <c r="AG419" s="256">
        <f>[1]!srEnew($C$11,$AB419,$C$49)</f>
        <v>9.9632492283661289</v>
      </c>
      <c r="AH419" s="259">
        <f t="shared" si="89"/>
        <v>836.91293518275484</v>
      </c>
      <c r="AI419" s="256">
        <f t="shared" si="90"/>
        <v>31.332394552666184</v>
      </c>
      <c r="AJ419" s="324">
        <f t="shared" si="91"/>
        <v>103.47244152281155</v>
      </c>
    </row>
    <row r="420" spans="6:36">
      <c r="F420" s="43">
        <v>1</v>
      </c>
      <c r="G420" s="43">
        <v>2</v>
      </c>
      <c r="H420" s="43">
        <v>0</v>
      </c>
      <c r="I420" s="296">
        <v>4</v>
      </c>
      <c r="J420" s="43">
        <v>0</v>
      </c>
      <c r="K420" s="43">
        <v>0</v>
      </c>
      <c r="L420" s="43">
        <v>7</v>
      </c>
      <c r="M420" s="43">
        <v>8</v>
      </c>
      <c r="N420" s="43">
        <v>0</v>
      </c>
      <c r="O420" s="43">
        <v>0</v>
      </c>
      <c r="P420" s="43">
        <v>0</v>
      </c>
      <c r="Q420" s="43">
        <v>0</v>
      </c>
      <c r="R420" s="254">
        <f t="shared" si="82"/>
        <v>753.93000000000006</v>
      </c>
      <c r="S420" s="302">
        <f t="shared" si="92"/>
        <v>7.0000000000050022E-2</v>
      </c>
      <c r="T420" s="297" t="str">
        <f t="shared" si="83"/>
        <v>1204007800000</v>
      </c>
      <c r="U420" s="270">
        <f t="shared" si="84"/>
        <v>216.06999999999994</v>
      </c>
      <c r="V420" s="270"/>
      <c r="W420" s="270"/>
      <c r="X420" s="270"/>
      <c r="Y420" s="270"/>
      <c r="Z420" s="270"/>
      <c r="AA420" s="303">
        <f t="shared" si="85"/>
        <v>20.019715764396611</v>
      </c>
      <c r="AB420" s="33">
        <f t="shared" si="86"/>
        <v>13.943106529483851</v>
      </c>
      <c r="AC420" s="257">
        <f t="shared" si="87"/>
        <v>1171.2209484766436</v>
      </c>
      <c r="AD420" s="258">
        <f t="shared" si="88"/>
        <v>26.709480560260715</v>
      </c>
      <c r="AE420" s="324">
        <f t="shared" si="93"/>
        <v>153.39110756656763</v>
      </c>
      <c r="AF420" s="258"/>
      <c r="AG420" s="256">
        <f>[1]!srEnew($C$11,$AB420,$C$49)</f>
        <v>9.956258171442979</v>
      </c>
      <c r="AH420" s="259">
        <f t="shared" si="89"/>
        <v>836.32568640121019</v>
      </c>
      <c r="AI420" s="256">
        <f t="shared" si="90"/>
        <v>31.341450692301017</v>
      </c>
      <c r="AJ420" s="324">
        <f t="shared" si="91"/>
        <v>103.39110756656761</v>
      </c>
    </row>
    <row r="421" spans="6:36">
      <c r="F421" s="43">
        <v>0</v>
      </c>
      <c r="G421" s="43">
        <v>0</v>
      </c>
      <c r="H421" s="43">
        <v>3</v>
      </c>
      <c r="I421" s="296">
        <v>4</v>
      </c>
      <c r="J421" s="43">
        <v>0</v>
      </c>
      <c r="K421" s="43">
        <v>0</v>
      </c>
      <c r="L421" s="43">
        <v>7</v>
      </c>
      <c r="M421" s="43">
        <v>8</v>
      </c>
      <c r="N421" s="43">
        <v>0</v>
      </c>
      <c r="O421" s="43">
        <v>0</v>
      </c>
      <c r="P421" s="43">
        <v>0</v>
      </c>
      <c r="Q421" s="43">
        <v>0</v>
      </c>
      <c r="R421" s="254">
        <f t="shared" si="82"/>
        <v>754.73</v>
      </c>
      <c r="S421" s="302">
        <f t="shared" si="92"/>
        <v>0.79999999999995453</v>
      </c>
      <c r="T421" s="297" t="str">
        <f t="shared" si="83"/>
        <v>0034007800000</v>
      </c>
      <c r="U421" s="270">
        <f t="shared" si="84"/>
        <v>215.26999999999998</v>
      </c>
      <c r="V421" s="270"/>
      <c r="W421" s="270"/>
      <c r="X421" s="270"/>
      <c r="Y421" s="270"/>
      <c r="Z421" s="270"/>
      <c r="AA421" s="303">
        <f t="shared" si="85"/>
        <v>19.964949752183792</v>
      </c>
      <c r="AB421" s="33">
        <f t="shared" si="86"/>
        <v>13.873858441956203</v>
      </c>
      <c r="AC421" s="257">
        <f t="shared" si="87"/>
        <v>1165.4041091243212</v>
      </c>
      <c r="AD421" s="258">
        <f t="shared" si="88"/>
        <v>26.781098068050444</v>
      </c>
      <c r="AE421" s="324">
        <f t="shared" si="93"/>
        <v>152.4615766380665</v>
      </c>
      <c r="AF421" s="258"/>
      <c r="AG421" s="256">
        <f>[1]!srEnew($C$11,$AB421,$C$49)</f>
        <v>9.8763603780356277</v>
      </c>
      <c r="AH421" s="259">
        <f t="shared" si="89"/>
        <v>829.61427175499273</v>
      </c>
      <c r="AI421" s="256">
        <f t="shared" si="90"/>
        <v>31.444949430984732</v>
      </c>
      <c r="AJ421" s="324">
        <f t="shared" si="91"/>
        <v>102.46157663806649</v>
      </c>
    </row>
    <row r="422" spans="6:36">
      <c r="F422" s="43">
        <v>1</v>
      </c>
      <c r="G422" s="43">
        <v>2</v>
      </c>
      <c r="H422" s="43">
        <v>0</v>
      </c>
      <c r="I422" s="296">
        <v>4</v>
      </c>
      <c r="J422" s="296">
        <v>5</v>
      </c>
      <c r="K422" s="43">
        <v>6</v>
      </c>
      <c r="L422" s="43">
        <v>0</v>
      </c>
      <c r="M422" s="43">
        <v>8</v>
      </c>
      <c r="N422" s="43">
        <v>0</v>
      </c>
      <c r="O422" s="43">
        <v>0</v>
      </c>
      <c r="P422" s="43">
        <v>0</v>
      </c>
      <c r="Q422" s="43">
        <v>0</v>
      </c>
      <c r="R422" s="254">
        <f t="shared" si="82"/>
        <v>758.57999999999993</v>
      </c>
      <c r="S422" s="302">
        <f t="shared" si="92"/>
        <v>3.8499999999999091</v>
      </c>
      <c r="T422" s="297" t="str">
        <f t="shared" si="83"/>
        <v>1204560800000</v>
      </c>
      <c r="U422" s="270">
        <f t="shared" si="84"/>
        <v>211.42000000000007</v>
      </c>
      <c r="V422" s="270"/>
      <c r="W422" s="270"/>
      <c r="X422" s="270"/>
      <c r="Y422" s="270"/>
      <c r="Z422" s="270"/>
      <c r="AA422" s="303">
        <f t="shared" si="85"/>
        <v>19.701388318409599</v>
      </c>
      <c r="AB422" s="33">
        <f t="shared" si="86"/>
        <v>13.540602020729402</v>
      </c>
      <c r="AC422" s="257">
        <f t="shared" si="87"/>
        <v>1137.4105697412697</v>
      </c>
      <c r="AD422" s="258">
        <f t="shared" si="88"/>
        <v>27.125757324288511</v>
      </c>
      <c r="AE422" s="324">
        <f t="shared" si="93"/>
        <v>147.98820904465489</v>
      </c>
      <c r="AF422" s="258"/>
      <c r="AG422" s="256">
        <f>[1]!srEnew($C$11,$AB422,$C$49)</f>
        <v>9.4902022132421173</v>
      </c>
      <c r="AH422" s="259">
        <f t="shared" si="89"/>
        <v>797.17698591233784</v>
      </c>
      <c r="AI422" s="256">
        <f t="shared" si="90"/>
        <v>31.948013087815209</v>
      </c>
      <c r="AJ422" s="324">
        <f t="shared" si="91"/>
        <v>97.988209044654894</v>
      </c>
    </row>
    <row r="423" spans="6:36">
      <c r="F423" s="43">
        <v>0</v>
      </c>
      <c r="G423" s="43">
        <v>0</v>
      </c>
      <c r="H423" s="43">
        <v>3</v>
      </c>
      <c r="I423" s="296">
        <v>4</v>
      </c>
      <c r="J423" s="296">
        <v>5</v>
      </c>
      <c r="K423" s="43">
        <v>6</v>
      </c>
      <c r="L423" s="43">
        <v>0</v>
      </c>
      <c r="M423" s="43">
        <v>8</v>
      </c>
      <c r="N423" s="43">
        <v>0</v>
      </c>
      <c r="O423" s="43">
        <v>0</v>
      </c>
      <c r="P423" s="43">
        <v>0</v>
      </c>
      <c r="Q423" s="43">
        <v>0</v>
      </c>
      <c r="R423" s="254">
        <f t="shared" si="82"/>
        <v>759.38</v>
      </c>
      <c r="S423" s="302">
        <f t="shared" si="92"/>
        <v>0.80000000000006821</v>
      </c>
      <c r="T423" s="297" t="str">
        <f t="shared" si="83"/>
        <v>0034560800000</v>
      </c>
      <c r="U423" s="270">
        <f t="shared" si="84"/>
        <v>210.62</v>
      </c>
      <c r="V423" s="270"/>
      <c r="W423" s="270"/>
      <c r="X423" s="270"/>
      <c r="Y423" s="270"/>
      <c r="Z423" s="270"/>
      <c r="AA423" s="303">
        <f t="shared" si="85"/>
        <v>19.646622306196775</v>
      </c>
      <c r="AB423" s="33">
        <f t="shared" si="86"/>
        <v>13.471353933201751</v>
      </c>
      <c r="AC423" s="257">
        <f t="shared" si="87"/>
        <v>1131.5937303889471</v>
      </c>
      <c r="AD423" s="258">
        <f t="shared" si="88"/>
        <v>27.197374832078243</v>
      </c>
      <c r="AE423" s="324">
        <f t="shared" si="93"/>
        <v>147.05867811615374</v>
      </c>
      <c r="AF423" s="258"/>
      <c r="AG423" s="256">
        <f>[1]!srEnew($C$11,$AB423,$C$49)</f>
        <v>9.4061790971683248</v>
      </c>
      <c r="AH423" s="259">
        <f t="shared" si="89"/>
        <v>790.11904416213929</v>
      </c>
      <c r="AI423" s="256">
        <f t="shared" si="90"/>
        <v>32.063952485357369</v>
      </c>
      <c r="AJ423" s="324">
        <f t="shared" si="91"/>
        <v>97.058678116153743</v>
      </c>
    </row>
    <row r="424" spans="6:36">
      <c r="F424" s="43">
        <v>1</v>
      </c>
      <c r="G424" s="43">
        <v>2</v>
      </c>
      <c r="H424" s="43">
        <v>0</v>
      </c>
      <c r="I424" s="296">
        <v>4</v>
      </c>
      <c r="J424" s="43">
        <v>0</v>
      </c>
      <c r="K424" s="43">
        <v>0</v>
      </c>
      <c r="L424" s="43">
        <v>7</v>
      </c>
      <c r="M424" s="43">
        <v>8</v>
      </c>
      <c r="N424" s="43">
        <v>0</v>
      </c>
      <c r="O424" s="296" t="s">
        <v>145</v>
      </c>
      <c r="P424" s="43">
        <v>0</v>
      </c>
      <c r="Q424" s="43">
        <v>0</v>
      </c>
      <c r="R424" s="254">
        <f t="shared" si="82"/>
        <v>759.41000000000008</v>
      </c>
      <c r="S424" s="302">
        <f t="shared" si="92"/>
        <v>3.0000000000086402E-2</v>
      </c>
      <c r="T424" s="297" t="str">
        <f t="shared" si="83"/>
        <v>120400780A000</v>
      </c>
      <c r="U424" s="270">
        <f t="shared" si="84"/>
        <v>210.58999999999992</v>
      </c>
      <c r="V424" s="270"/>
      <c r="W424" s="270"/>
      <c r="X424" s="270"/>
      <c r="Y424" s="270"/>
      <c r="Z424" s="270"/>
      <c r="AA424" s="303">
        <f t="shared" si="85"/>
        <v>19.644568580738788</v>
      </c>
      <c r="AB424" s="33">
        <f t="shared" si="86"/>
        <v>13.468757129919453</v>
      </c>
      <c r="AC424" s="257">
        <f t="shared" si="87"/>
        <v>1131.3755989132342</v>
      </c>
      <c r="AD424" s="258">
        <f t="shared" si="88"/>
        <v>27.20006048862037</v>
      </c>
      <c r="AE424" s="324">
        <f t="shared" si="93"/>
        <v>147.02382070633479</v>
      </c>
      <c r="AF424" s="258"/>
      <c r="AG424" s="256">
        <f>[1]!srEnew($C$11,$AB424,$C$49)</f>
        <v>9.4030282303155435</v>
      </c>
      <c r="AH424" s="259">
        <f t="shared" si="89"/>
        <v>789.85437134650567</v>
      </c>
      <c r="AI424" s="256">
        <f t="shared" si="90"/>
        <v>32.068300212765223</v>
      </c>
      <c r="AJ424" s="324">
        <f t="shared" si="91"/>
        <v>97.023820706334789</v>
      </c>
    </row>
    <row r="425" spans="6:36">
      <c r="F425" s="43">
        <v>0</v>
      </c>
      <c r="G425" s="43">
        <v>0</v>
      </c>
      <c r="H425" s="43">
        <v>3</v>
      </c>
      <c r="I425" s="296">
        <v>4</v>
      </c>
      <c r="J425" s="43">
        <v>0</v>
      </c>
      <c r="K425" s="43">
        <v>0</v>
      </c>
      <c r="L425" s="43">
        <v>7</v>
      </c>
      <c r="M425" s="43">
        <v>8</v>
      </c>
      <c r="N425" s="43">
        <v>0</v>
      </c>
      <c r="O425" s="296" t="s">
        <v>315</v>
      </c>
      <c r="P425" s="43">
        <v>0</v>
      </c>
      <c r="Q425" s="43">
        <v>0</v>
      </c>
      <c r="R425" s="254">
        <f t="shared" si="82"/>
        <v>760.21</v>
      </c>
      <c r="S425" s="302">
        <f t="shared" si="92"/>
        <v>0.79999999999995453</v>
      </c>
      <c r="T425" s="297" t="str">
        <f t="shared" si="83"/>
        <v>003400780A000</v>
      </c>
      <c r="U425" s="270">
        <f t="shared" si="84"/>
        <v>209.78999999999996</v>
      </c>
      <c r="V425" s="270"/>
      <c r="W425" s="270"/>
      <c r="X425" s="270"/>
      <c r="Y425" s="270"/>
      <c r="Z425" s="270"/>
      <c r="AA425" s="303">
        <f t="shared" si="85"/>
        <v>19.589802568525968</v>
      </c>
      <c r="AB425" s="33">
        <f t="shared" si="86"/>
        <v>13.399509042391806</v>
      </c>
      <c r="AC425" s="257">
        <f t="shared" si="87"/>
        <v>1125.5587595609118</v>
      </c>
      <c r="AD425" s="258">
        <f t="shared" si="88"/>
        <v>27.271677996410098</v>
      </c>
      <c r="AE425" s="324">
        <f t="shared" si="93"/>
        <v>146.09428977783369</v>
      </c>
      <c r="AF425" s="258"/>
      <c r="AG425" s="256">
        <f>[1]!srEnew($C$11,$AB425,$C$49)</f>
        <v>9.3190051142417563</v>
      </c>
      <c r="AH425" s="259">
        <f t="shared" si="89"/>
        <v>782.79642959630758</v>
      </c>
      <c r="AI425" s="256">
        <f t="shared" si="90"/>
        <v>32.18423961030738</v>
      </c>
      <c r="AJ425" s="324">
        <f t="shared" si="91"/>
        <v>96.094289777833694</v>
      </c>
    </row>
    <row r="426" spans="6:36">
      <c r="F426" s="43">
        <v>1</v>
      </c>
      <c r="G426" s="43">
        <v>2</v>
      </c>
      <c r="H426" s="43">
        <v>0</v>
      </c>
      <c r="I426" s="296">
        <v>4</v>
      </c>
      <c r="J426" s="296">
        <v>5</v>
      </c>
      <c r="K426" s="43">
        <v>6</v>
      </c>
      <c r="L426" s="43">
        <v>0</v>
      </c>
      <c r="M426" s="43">
        <v>8</v>
      </c>
      <c r="N426" s="43">
        <v>0</v>
      </c>
      <c r="O426" s="296" t="s">
        <v>145</v>
      </c>
      <c r="P426" s="43">
        <v>0</v>
      </c>
      <c r="Q426" s="43">
        <v>0</v>
      </c>
      <c r="R426" s="254">
        <f t="shared" si="82"/>
        <v>764.06</v>
      </c>
      <c r="S426" s="302">
        <f t="shared" si="92"/>
        <v>3.8499999999999091</v>
      </c>
      <c r="T426" s="297" t="str">
        <f t="shared" si="83"/>
        <v>120456080A000</v>
      </c>
      <c r="U426" s="270">
        <f t="shared" si="84"/>
        <v>205.94000000000005</v>
      </c>
      <c r="V426" s="270"/>
      <c r="W426" s="270"/>
      <c r="X426" s="270"/>
      <c r="Y426" s="270"/>
      <c r="Z426" s="270"/>
      <c r="AA426" s="303">
        <f t="shared" si="85"/>
        <v>19.326241134751776</v>
      </c>
      <c r="AB426" s="33">
        <f t="shared" si="86"/>
        <v>13.064714662238586</v>
      </c>
      <c r="AC426" s="257">
        <f t="shared" si="87"/>
        <v>1097.4360316280413</v>
      </c>
      <c r="AD426" s="258">
        <f t="shared" si="88"/>
        <v>27.62049744409477</v>
      </c>
      <c r="AE426" s="324">
        <f t="shared" si="93"/>
        <v>141.61873842643908</v>
      </c>
      <c r="AF426" s="258"/>
      <c r="AG426" s="256">
        <f>[1]!srEnew($C$11,$AB426,$C$49)</f>
        <v>8.9144464716382004</v>
      </c>
      <c r="AH426" s="259">
        <f t="shared" si="89"/>
        <v>748.81350361760883</v>
      </c>
      <c r="AI426" s="256">
        <f t="shared" si="90"/>
        <v>32.742470338774268</v>
      </c>
      <c r="AJ426" s="324">
        <f t="shared" si="91"/>
        <v>91.61873842643908</v>
      </c>
    </row>
    <row r="427" spans="6:36">
      <c r="F427" s="43">
        <v>0</v>
      </c>
      <c r="G427" s="43">
        <v>0</v>
      </c>
      <c r="H427" s="43">
        <v>3</v>
      </c>
      <c r="I427" s="296">
        <v>4</v>
      </c>
      <c r="J427" s="296">
        <v>5</v>
      </c>
      <c r="K427" s="43">
        <v>6</v>
      </c>
      <c r="L427" s="43">
        <v>0</v>
      </c>
      <c r="M427" s="43">
        <v>8</v>
      </c>
      <c r="N427" s="43">
        <v>0</v>
      </c>
      <c r="O427" s="296" t="s">
        <v>145</v>
      </c>
      <c r="P427" s="43">
        <v>0</v>
      </c>
      <c r="Q427" s="43">
        <v>0</v>
      </c>
      <c r="R427" s="254">
        <f t="shared" si="82"/>
        <v>764.86</v>
      </c>
      <c r="S427" s="302">
        <f t="shared" si="92"/>
        <v>0.80000000000006821</v>
      </c>
      <c r="T427" s="297" t="str">
        <f t="shared" si="83"/>
        <v>003456080A000</v>
      </c>
      <c r="U427" s="270">
        <f t="shared" si="84"/>
        <v>205.14</v>
      </c>
      <c r="V427" s="270"/>
      <c r="W427" s="270"/>
      <c r="X427" s="270"/>
      <c r="Y427" s="270"/>
      <c r="Z427" s="270"/>
      <c r="AA427" s="303">
        <f t="shared" si="85"/>
        <v>19.271475122538952</v>
      </c>
      <c r="AB427" s="33">
        <f t="shared" si="86"/>
        <v>12.991792295860705</v>
      </c>
      <c r="AC427" s="257">
        <f t="shared" si="87"/>
        <v>1091.3105528522992</v>
      </c>
      <c r="AD427" s="258">
        <f t="shared" si="88"/>
        <v>27.702053906158632</v>
      </c>
      <c r="AE427" s="324">
        <f t="shared" si="93"/>
        <v>140.68399036526085</v>
      </c>
      <c r="AF427" s="258"/>
      <c r="AG427" s="256">
        <f>[1]!srEnew($C$11,$AB427,$C$49)</f>
        <v>8.8299517631396078</v>
      </c>
      <c r="AH427" s="259">
        <f t="shared" si="89"/>
        <v>741.7159481037271</v>
      </c>
      <c r="AI427" s="256">
        <f t="shared" si="90"/>
        <v>32.859060463689701</v>
      </c>
      <c r="AJ427" s="324">
        <f t="shared" si="91"/>
        <v>90.683990365260854</v>
      </c>
    </row>
    <row r="428" spans="6:36">
      <c r="F428" s="43">
        <v>1</v>
      </c>
      <c r="G428" s="43">
        <v>0</v>
      </c>
      <c r="H428" s="43">
        <v>3</v>
      </c>
      <c r="I428" s="296">
        <v>4</v>
      </c>
      <c r="J428" s="43">
        <v>0</v>
      </c>
      <c r="K428" s="43">
        <v>0</v>
      </c>
      <c r="L428" s="43">
        <v>7</v>
      </c>
      <c r="M428" s="43">
        <v>8</v>
      </c>
      <c r="N428" s="43">
        <v>0</v>
      </c>
      <c r="O428" s="43">
        <v>0</v>
      </c>
      <c r="P428" s="43">
        <v>0</v>
      </c>
      <c r="Q428" s="43">
        <v>0</v>
      </c>
      <c r="R428" s="254">
        <f t="shared" si="82"/>
        <v>764.93000000000006</v>
      </c>
      <c r="S428" s="302">
        <f t="shared" si="92"/>
        <v>7.0000000000050022E-2</v>
      </c>
      <c r="T428" s="297" t="str">
        <f t="shared" si="83"/>
        <v>1034007800000</v>
      </c>
      <c r="U428" s="270">
        <f t="shared" si="84"/>
        <v>205.06999999999994</v>
      </c>
      <c r="V428" s="270"/>
      <c r="W428" s="270"/>
      <c r="X428" s="270"/>
      <c r="Y428" s="270"/>
      <c r="Z428" s="270"/>
      <c r="AA428" s="303">
        <f t="shared" si="85"/>
        <v>19.266683096470327</v>
      </c>
      <c r="AB428" s="33">
        <f t="shared" si="86"/>
        <v>12.985411588802636</v>
      </c>
      <c r="AC428" s="257">
        <f t="shared" si="87"/>
        <v>1090.7745734594214</v>
      </c>
      <c r="AD428" s="258">
        <f t="shared" si="88"/>
        <v>27.709190096589225</v>
      </c>
      <c r="AE428" s="324">
        <f t="shared" si="93"/>
        <v>140.60219990990771</v>
      </c>
      <c r="AF428" s="258"/>
      <c r="AG428" s="256">
        <f>[1]!srEnew($C$11,$AB428,$C$49)</f>
        <v>8.8225584761459768</v>
      </c>
      <c r="AH428" s="259">
        <f t="shared" si="89"/>
        <v>741.094911996262</v>
      </c>
      <c r="AI428" s="256">
        <f t="shared" si="90"/>
        <v>32.86926209961981</v>
      </c>
      <c r="AJ428" s="324">
        <f t="shared" si="91"/>
        <v>90.602199909907711</v>
      </c>
    </row>
    <row r="429" spans="6:36">
      <c r="F429" s="43">
        <v>0</v>
      </c>
      <c r="G429" s="43">
        <v>2</v>
      </c>
      <c r="H429" s="43">
        <v>3</v>
      </c>
      <c r="I429" s="43">
        <v>4</v>
      </c>
      <c r="J429" s="43">
        <v>0</v>
      </c>
      <c r="K429" s="43">
        <v>0</v>
      </c>
      <c r="L429" s="43">
        <v>7</v>
      </c>
      <c r="M429" s="43">
        <v>8</v>
      </c>
      <c r="N429" s="43">
        <v>0</v>
      </c>
      <c r="O429" s="43">
        <v>0</v>
      </c>
      <c r="P429" s="43">
        <v>0</v>
      </c>
      <c r="Q429" s="43">
        <v>0</v>
      </c>
      <c r="R429" s="254">
        <f t="shared" si="82"/>
        <v>767.53</v>
      </c>
      <c r="S429" s="302">
        <f t="shared" si="92"/>
        <v>2.5999999999999091</v>
      </c>
      <c r="T429" s="297" t="str">
        <f t="shared" si="83"/>
        <v>0234007800000</v>
      </c>
      <c r="U429" s="270">
        <f t="shared" si="84"/>
        <v>202.47000000000003</v>
      </c>
      <c r="V429" s="270"/>
      <c r="W429" s="270"/>
      <c r="X429" s="270"/>
      <c r="Y429" s="270"/>
      <c r="Z429" s="270"/>
      <c r="AA429" s="303">
        <f t="shared" si="85"/>
        <v>19.088693556778665</v>
      </c>
      <c r="AB429" s="33">
        <f t="shared" si="86"/>
        <v>12.748413898074546</v>
      </c>
      <c r="AC429" s="257">
        <f t="shared" si="87"/>
        <v>1070.8667674382618</v>
      </c>
      <c r="AD429" s="258">
        <f t="shared" si="88"/>
        <v>27.97424859829675</v>
      </c>
      <c r="AE429" s="324">
        <f t="shared" si="93"/>
        <v>137.56426871107874</v>
      </c>
      <c r="AF429" s="258"/>
      <c r="AG429" s="256">
        <f>[1]!srEnew($C$11,$AB429,$C$49)</f>
        <v>8.5479506735255768</v>
      </c>
      <c r="AH429" s="259">
        <f t="shared" si="89"/>
        <v>718.02785657614845</v>
      </c>
      <c r="AI429" s="256">
        <f t="shared" si="90"/>
        <v>33.248180005594932</v>
      </c>
      <c r="AJ429" s="324">
        <f t="shared" si="91"/>
        <v>87.564268711078739</v>
      </c>
    </row>
    <row r="430" spans="6:36">
      <c r="F430" s="43">
        <v>1</v>
      </c>
      <c r="G430" s="43">
        <v>0</v>
      </c>
      <c r="H430" s="43">
        <v>3</v>
      </c>
      <c r="I430" s="296">
        <v>4</v>
      </c>
      <c r="J430" s="296">
        <v>5</v>
      </c>
      <c r="K430" s="43">
        <v>6</v>
      </c>
      <c r="L430" s="43">
        <v>0</v>
      </c>
      <c r="M430" s="43">
        <v>8</v>
      </c>
      <c r="N430" s="43">
        <v>0</v>
      </c>
      <c r="O430" s="43">
        <v>0</v>
      </c>
      <c r="P430" s="43">
        <v>0</v>
      </c>
      <c r="Q430" s="43">
        <v>0</v>
      </c>
      <c r="R430" s="254">
        <f t="shared" si="82"/>
        <v>769.57999999999993</v>
      </c>
      <c r="S430" s="302">
        <f t="shared" si="92"/>
        <v>2.0499999999999545</v>
      </c>
      <c r="T430" s="297" t="str">
        <f t="shared" si="83"/>
        <v>1034560800000</v>
      </c>
      <c r="U430" s="270">
        <f t="shared" si="84"/>
        <v>200.42000000000007</v>
      </c>
      <c r="V430" s="270"/>
      <c r="W430" s="270"/>
      <c r="X430" s="270"/>
      <c r="Y430" s="270"/>
      <c r="Z430" s="270"/>
      <c r="AA430" s="303">
        <f t="shared" si="85"/>
        <v>18.944377990430628</v>
      </c>
      <c r="AB430" s="33">
        <f t="shared" si="86"/>
        <v>12.561971819869042</v>
      </c>
      <c r="AC430" s="257">
        <f t="shared" si="87"/>
        <v>1055.2056328689996</v>
      </c>
      <c r="AD430" s="258">
        <f t="shared" si="88"/>
        <v>28.182765642292278</v>
      </c>
      <c r="AE430" s="324">
        <f t="shared" si="93"/>
        <v>135.17437957580933</v>
      </c>
      <c r="AF430" s="258"/>
      <c r="AG430" s="256">
        <f>[1]!srEnew($C$11,$AB430,$C$49)</f>
        <v>8.3318691015944264</v>
      </c>
      <c r="AH430" s="259">
        <f t="shared" si="89"/>
        <v>699.87700453393177</v>
      </c>
      <c r="AI430" s="256">
        <f t="shared" si="90"/>
        <v>33.546439507069479</v>
      </c>
      <c r="AJ430" s="324">
        <f t="shared" si="91"/>
        <v>85.174379575809326</v>
      </c>
    </row>
    <row r="431" spans="6:36">
      <c r="F431" s="43">
        <v>1</v>
      </c>
      <c r="G431" s="43">
        <v>0</v>
      </c>
      <c r="H431" s="43">
        <v>3</v>
      </c>
      <c r="I431" s="296">
        <v>4</v>
      </c>
      <c r="J431" s="43">
        <v>0</v>
      </c>
      <c r="K431" s="43">
        <v>0</v>
      </c>
      <c r="L431" s="43">
        <v>7</v>
      </c>
      <c r="M431" s="43">
        <v>8</v>
      </c>
      <c r="N431" s="43">
        <v>0</v>
      </c>
      <c r="O431" s="296" t="s">
        <v>315</v>
      </c>
      <c r="P431" s="43">
        <v>0</v>
      </c>
      <c r="Q431" s="43">
        <v>0</v>
      </c>
      <c r="R431" s="254">
        <f t="shared" si="82"/>
        <v>770.41000000000008</v>
      </c>
      <c r="S431" s="302">
        <f t="shared" si="92"/>
        <v>0.83000000000015461</v>
      </c>
      <c r="T431" s="297" t="str">
        <f t="shared" si="83"/>
        <v>103400780A000</v>
      </c>
      <c r="U431" s="270">
        <f t="shared" si="84"/>
        <v>199.58999999999992</v>
      </c>
      <c r="V431" s="270"/>
      <c r="W431" s="270"/>
      <c r="X431" s="270"/>
      <c r="Y431" s="270"/>
      <c r="Z431" s="270"/>
      <c r="AA431" s="303">
        <f t="shared" si="85"/>
        <v>18.885281385281377</v>
      </c>
      <c r="AB431" s="33">
        <f t="shared" si="86"/>
        <v>12.486556128944649</v>
      </c>
      <c r="AC431" s="257">
        <f t="shared" si="87"/>
        <v>1048.8707148313506</v>
      </c>
      <c r="AD431" s="258">
        <f t="shared" si="88"/>
        <v>28.267110641520951</v>
      </c>
      <c r="AE431" s="324">
        <f t="shared" si="93"/>
        <v>134.20767108326407</v>
      </c>
      <c r="AF431" s="258"/>
      <c r="AG431" s="256">
        <f>[1]!srEnew($C$11,$AB431,$C$49)</f>
        <v>8.2412515076175552</v>
      </c>
      <c r="AH431" s="259">
        <f t="shared" si="89"/>
        <v>692.26512663987467</v>
      </c>
      <c r="AI431" s="256">
        <f t="shared" si="90"/>
        <v>33.677610431691029</v>
      </c>
      <c r="AJ431" s="324">
        <f t="shared" si="91"/>
        <v>84.207671083264074</v>
      </c>
    </row>
    <row r="432" spans="6:36">
      <c r="F432" s="43">
        <v>0</v>
      </c>
      <c r="G432" s="43">
        <v>2</v>
      </c>
      <c r="H432" s="43">
        <v>3</v>
      </c>
      <c r="I432" s="43">
        <v>4</v>
      </c>
      <c r="J432" s="296">
        <v>5</v>
      </c>
      <c r="K432" s="43">
        <v>6</v>
      </c>
      <c r="L432" s="43">
        <v>0</v>
      </c>
      <c r="M432" s="43">
        <v>8</v>
      </c>
      <c r="N432" s="43">
        <v>0</v>
      </c>
      <c r="O432" s="43">
        <v>0</v>
      </c>
      <c r="P432" s="43">
        <v>0</v>
      </c>
      <c r="Q432" s="43">
        <v>0</v>
      </c>
      <c r="R432" s="254">
        <f t="shared" si="82"/>
        <v>772.18000000000006</v>
      </c>
      <c r="S432" s="302">
        <f t="shared" si="92"/>
        <v>1.7699999999999818</v>
      </c>
      <c r="T432" s="297" t="str">
        <f t="shared" si="83"/>
        <v>0234560800000</v>
      </c>
      <c r="U432" s="270">
        <f t="shared" si="84"/>
        <v>197.81999999999994</v>
      </c>
      <c r="V432" s="270"/>
      <c r="W432" s="270"/>
      <c r="X432" s="270"/>
      <c r="Y432" s="270"/>
      <c r="Z432" s="270"/>
      <c r="AA432" s="303">
        <f t="shared" si="85"/>
        <v>18.759256094782405</v>
      </c>
      <c r="AB432" s="33">
        <f t="shared" si="86"/>
        <v>12.325729896491467</v>
      </c>
      <c r="AC432" s="257">
        <f t="shared" si="87"/>
        <v>1035.3613113052832</v>
      </c>
      <c r="AD432" s="258">
        <f t="shared" si="88"/>
        <v>28.446978892888069</v>
      </c>
      <c r="AE432" s="324">
        <f t="shared" si="93"/>
        <v>132.1461361051862</v>
      </c>
      <c r="AF432" s="258"/>
      <c r="AG432" s="256">
        <f>[1]!srEnew($C$11,$AB432,$C$49)</f>
        <v>8.0480067590163298</v>
      </c>
      <c r="AH432" s="259">
        <f t="shared" si="89"/>
        <v>676.03256775737168</v>
      </c>
      <c r="AI432" s="256">
        <f t="shared" si="90"/>
        <v>33.957336379377871</v>
      </c>
      <c r="AJ432" s="324">
        <f t="shared" si="91"/>
        <v>82.146136105186201</v>
      </c>
    </row>
    <row r="433" spans="6:36">
      <c r="F433" s="43">
        <v>0</v>
      </c>
      <c r="G433" s="43">
        <v>2</v>
      </c>
      <c r="H433" s="43">
        <v>3</v>
      </c>
      <c r="I433" s="43">
        <v>4</v>
      </c>
      <c r="J433" s="43">
        <v>0</v>
      </c>
      <c r="K433" s="43">
        <v>0</v>
      </c>
      <c r="L433" s="43">
        <v>7</v>
      </c>
      <c r="M433" s="43">
        <v>8</v>
      </c>
      <c r="N433" s="43">
        <v>0</v>
      </c>
      <c r="O433" s="296" t="s">
        <v>145</v>
      </c>
      <c r="P433" s="43">
        <v>0</v>
      </c>
      <c r="Q433" s="43">
        <v>0</v>
      </c>
      <c r="R433" s="254">
        <f t="shared" si="82"/>
        <v>773.01</v>
      </c>
      <c r="S433" s="302">
        <f t="shared" si="92"/>
        <v>0.82999999999992724</v>
      </c>
      <c r="T433" s="297" t="str">
        <f t="shared" si="83"/>
        <v>023400780A000</v>
      </c>
      <c r="U433" s="270">
        <f t="shared" si="84"/>
        <v>196.99</v>
      </c>
      <c r="V433" s="270"/>
      <c r="W433" s="270"/>
      <c r="X433" s="270"/>
      <c r="Y433" s="270"/>
      <c r="Z433" s="270"/>
      <c r="AA433" s="303">
        <f t="shared" si="85"/>
        <v>18.700159489633172</v>
      </c>
      <c r="AB433" s="33">
        <f t="shared" si="86"/>
        <v>12.250314205567097</v>
      </c>
      <c r="AC433" s="257">
        <f t="shared" si="87"/>
        <v>1029.0263932676362</v>
      </c>
      <c r="AD433" s="258">
        <f t="shared" si="88"/>
        <v>28.531323892116713</v>
      </c>
      <c r="AE433" s="324">
        <f t="shared" si="93"/>
        <v>131.17942761264126</v>
      </c>
      <c r="AF433" s="258"/>
      <c r="AG433" s="256">
        <f>[1]!srEnew($C$11,$AB433,$C$49)</f>
        <v>7.9573891650394888</v>
      </c>
      <c r="AH433" s="259">
        <f t="shared" si="89"/>
        <v>668.42068986331708</v>
      </c>
      <c r="AI433" s="256">
        <f t="shared" si="90"/>
        <v>34.088507303999378</v>
      </c>
      <c r="AJ433" s="324">
        <f t="shared" si="91"/>
        <v>81.179427612641263</v>
      </c>
    </row>
    <row r="434" spans="6:36">
      <c r="F434" s="43">
        <v>1</v>
      </c>
      <c r="G434" s="43">
        <v>0</v>
      </c>
      <c r="H434" s="43">
        <v>3</v>
      </c>
      <c r="I434" s="296">
        <v>4</v>
      </c>
      <c r="J434" s="296">
        <v>5</v>
      </c>
      <c r="K434" s="43">
        <v>6</v>
      </c>
      <c r="L434" s="43">
        <v>0</v>
      </c>
      <c r="M434" s="43">
        <v>8</v>
      </c>
      <c r="N434" s="43">
        <v>0</v>
      </c>
      <c r="O434" s="296" t="s">
        <v>314</v>
      </c>
      <c r="P434" s="43">
        <v>0</v>
      </c>
      <c r="Q434" s="43">
        <v>0</v>
      </c>
      <c r="R434" s="254">
        <f t="shared" si="82"/>
        <v>775.06</v>
      </c>
      <c r="S434" s="302">
        <f t="shared" si="92"/>
        <v>2.0499999999999545</v>
      </c>
      <c r="T434" s="297" t="str">
        <f t="shared" si="83"/>
        <v>103456080A000</v>
      </c>
      <c r="U434" s="270">
        <f t="shared" si="84"/>
        <v>194.94000000000005</v>
      </c>
      <c r="V434" s="270"/>
      <c r="W434" s="270"/>
      <c r="X434" s="270"/>
      <c r="Y434" s="270"/>
      <c r="Z434" s="270"/>
      <c r="AA434" s="303">
        <f t="shared" si="85"/>
        <v>18.554197994987472</v>
      </c>
      <c r="AB434" s="33">
        <f t="shared" si="86"/>
        <v>12.064046535211723</v>
      </c>
      <c r="AC434" s="257">
        <f t="shared" si="87"/>
        <v>1013.3799089577848</v>
      </c>
      <c r="AD434" s="258">
        <f t="shared" si="88"/>
        <v>28.739645878163365</v>
      </c>
      <c r="AE434" s="324">
        <f t="shared" si="93"/>
        <v>128.79177410695794</v>
      </c>
      <c r="AF434" s="258"/>
      <c r="AG434" s="256">
        <f>[1]!srEnew($C$11,$AB434,$C$49)</f>
        <v>7.7334502722836671</v>
      </c>
      <c r="AH434" s="259">
        <f t="shared" si="89"/>
        <v>649.60982287182799</v>
      </c>
      <c r="AI434" s="256">
        <f t="shared" si="90"/>
        <v>34.412821788115849</v>
      </c>
      <c r="AJ434" s="324">
        <f t="shared" si="91"/>
        <v>78.791774106957945</v>
      </c>
    </row>
    <row r="435" spans="6:36">
      <c r="F435" s="43">
        <v>0</v>
      </c>
      <c r="G435" s="43">
        <v>2</v>
      </c>
      <c r="H435" s="43">
        <v>3</v>
      </c>
      <c r="I435" s="43">
        <v>4</v>
      </c>
      <c r="J435" s="296">
        <v>5</v>
      </c>
      <c r="K435" s="43">
        <v>6</v>
      </c>
      <c r="L435" s="43">
        <v>0</v>
      </c>
      <c r="M435" s="43">
        <v>8</v>
      </c>
      <c r="N435" s="43">
        <v>0</v>
      </c>
      <c r="O435" s="296" t="s">
        <v>314</v>
      </c>
      <c r="P435" s="43">
        <v>0</v>
      </c>
      <c r="Q435" s="43">
        <v>0</v>
      </c>
      <c r="R435" s="254">
        <f t="shared" si="82"/>
        <v>777.66000000000008</v>
      </c>
      <c r="S435" s="302">
        <f t="shared" si="92"/>
        <v>2.6000000000001364</v>
      </c>
      <c r="T435" s="297" t="str">
        <f t="shared" si="83"/>
        <v>023456080A000</v>
      </c>
      <c r="U435" s="270">
        <f t="shared" si="84"/>
        <v>192.33999999999992</v>
      </c>
      <c r="V435" s="270"/>
      <c r="W435" s="270"/>
      <c r="X435" s="270"/>
      <c r="Y435" s="270"/>
      <c r="Z435" s="270"/>
      <c r="AA435" s="303">
        <f t="shared" si="85"/>
        <v>18.369076099339253</v>
      </c>
      <c r="AB435" s="33">
        <f t="shared" si="86"/>
        <v>11.823691431347195</v>
      </c>
      <c r="AC435" s="257">
        <f t="shared" si="87"/>
        <v>993.19008023316439</v>
      </c>
      <c r="AD435" s="258">
        <f t="shared" si="88"/>
        <v>29.015969975262422</v>
      </c>
      <c r="AE435" s="324">
        <f t="shared" si="93"/>
        <v>125.7598376659021</v>
      </c>
      <c r="AF435" s="258"/>
      <c r="AG435" s="256">
        <f>[1]!srEnew($C$11,$AB435,$C$49)</f>
        <v>7.4414237234071212</v>
      </c>
      <c r="AH435" s="259">
        <f t="shared" si="89"/>
        <v>625.07959276619818</v>
      </c>
      <c r="AI435" s="256">
        <f t="shared" si="90"/>
        <v>34.845476174626903</v>
      </c>
      <c r="AJ435" s="324">
        <f t="shared" si="91"/>
        <v>75.759837665902097</v>
      </c>
    </row>
    <row r="436" spans="6:36">
      <c r="F436" s="43">
        <v>1</v>
      </c>
      <c r="G436" s="43">
        <v>2</v>
      </c>
      <c r="H436" s="43">
        <v>3</v>
      </c>
      <c r="I436" s="296">
        <v>4</v>
      </c>
      <c r="J436" s="43">
        <v>0</v>
      </c>
      <c r="K436" s="43">
        <v>0</v>
      </c>
      <c r="L436" s="43">
        <v>7</v>
      </c>
      <c r="M436" s="43">
        <v>8</v>
      </c>
      <c r="N436" s="43">
        <v>0</v>
      </c>
      <c r="O436" s="43">
        <v>0</v>
      </c>
      <c r="P436" s="43">
        <v>0</v>
      </c>
      <c r="Q436" s="43">
        <v>0</v>
      </c>
      <c r="R436" s="254">
        <f t="shared" si="82"/>
        <v>777.73</v>
      </c>
      <c r="S436" s="302">
        <f t="shared" si="92"/>
        <v>6.9999999999936335E-2</v>
      </c>
      <c r="T436" s="297" t="str">
        <f t="shared" si="83"/>
        <v>1234007800000</v>
      </c>
      <c r="U436" s="270">
        <f t="shared" si="84"/>
        <v>192.26999999999998</v>
      </c>
      <c r="V436" s="270"/>
      <c r="W436" s="270"/>
      <c r="X436" s="270"/>
      <c r="Y436" s="270"/>
      <c r="Z436" s="270"/>
      <c r="AA436" s="303">
        <f t="shared" si="85"/>
        <v>18.364092048302574</v>
      </c>
      <c r="AB436" s="33">
        <f t="shared" si="86"/>
        <v>11.816991126097966</v>
      </c>
      <c r="AC436" s="257">
        <f t="shared" si="87"/>
        <v>992.62725459222906</v>
      </c>
      <c r="AD436" s="258">
        <f t="shared" si="88"/>
        <v>29.024084345092916</v>
      </c>
      <c r="AE436" s="324">
        <f t="shared" si="93"/>
        <v>125.67800281771011</v>
      </c>
      <c r="AF436" s="258"/>
      <c r="AG436" s="256">
        <f>[1]!srEnew($C$11,$AB436,$C$49)</f>
        <v>7.4335416491090802</v>
      </c>
      <c r="AH436" s="259">
        <f t="shared" si="89"/>
        <v>624.41749852516273</v>
      </c>
      <c r="AI436" s="256">
        <f t="shared" si="90"/>
        <v>34.857153928012586</v>
      </c>
      <c r="AJ436" s="324">
        <f t="shared" si="91"/>
        <v>75.678002817710109</v>
      </c>
    </row>
    <row r="437" spans="6:36">
      <c r="F437" s="43">
        <v>1</v>
      </c>
      <c r="G437" s="43">
        <v>2</v>
      </c>
      <c r="H437" s="43">
        <v>3</v>
      </c>
      <c r="I437" s="296">
        <v>4</v>
      </c>
      <c r="J437" s="296">
        <v>5</v>
      </c>
      <c r="K437" s="43">
        <v>6</v>
      </c>
      <c r="L437" s="43">
        <v>0</v>
      </c>
      <c r="M437" s="43">
        <v>8</v>
      </c>
      <c r="N437" s="43">
        <v>0</v>
      </c>
      <c r="O437" s="43">
        <v>0</v>
      </c>
      <c r="P437" s="43">
        <v>0</v>
      </c>
      <c r="Q437" s="43">
        <v>0</v>
      </c>
      <c r="R437" s="254">
        <f t="shared" si="82"/>
        <v>782.38</v>
      </c>
      <c r="S437" s="302">
        <f t="shared" si="92"/>
        <v>4.6499999999999773</v>
      </c>
      <c r="T437" s="297" t="str">
        <f t="shared" si="83"/>
        <v>1234560800000</v>
      </c>
      <c r="U437" s="270">
        <f t="shared" si="84"/>
        <v>187.62</v>
      </c>
      <c r="V437" s="270"/>
      <c r="W437" s="270"/>
      <c r="X437" s="270"/>
      <c r="Y437" s="270"/>
      <c r="Z437" s="270"/>
      <c r="AA437" s="303">
        <f t="shared" si="85"/>
        <v>18.033008658008658</v>
      </c>
      <c r="AB437" s="33">
        <f t="shared" si="86"/>
        <v>11.371899420256085</v>
      </c>
      <c r="AC437" s="257">
        <f t="shared" si="87"/>
        <v>955.23955130151114</v>
      </c>
      <c r="AD437" s="258">
        <f t="shared" si="88"/>
        <v>29.563110340975854</v>
      </c>
      <c r="AE437" s="324">
        <f t="shared" si="93"/>
        <v>120.24183075923972</v>
      </c>
      <c r="AF437" s="258"/>
      <c r="AG437" s="256">
        <f>[1]!srEnew($C$11,$AB437,$C$49)</f>
        <v>6.9041529218233952</v>
      </c>
      <c r="AH437" s="259">
        <f t="shared" si="89"/>
        <v>579.94884543316516</v>
      </c>
      <c r="AI437" s="256">
        <f t="shared" si="90"/>
        <v>35.645608791859686</v>
      </c>
      <c r="AJ437" s="324">
        <f t="shared" si="91"/>
        <v>70.241830759239718</v>
      </c>
    </row>
    <row r="438" spans="6:36">
      <c r="F438" s="268">
        <v>0</v>
      </c>
      <c r="G438" s="268">
        <v>0</v>
      </c>
      <c r="H438" s="269">
        <v>0</v>
      </c>
      <c r="I438" s="296">
        <v>0</v>
      </c>
      <c r="J438" s="320">
        <v>5</v>
      </c>
      <c r="K438" s="296">
        <v>0</v>
      </c>
      <c r="L438" s="43">
        <v>7</v>
      </c>
      <c r="M438" s="43">
        <v>8</v>
      </c>
      <c r="N438" s="296">
        <v>0</v>
      </c>
      <c r="O438" s="296">
        <v>0</v>
      </c>
      <c r="P438" s="296">
        <v>0</v>
      </c>
      <c r="Q438" s="296">
        <v>0</v>
      </c>
      <c r="R438" s="254">
        <f t="shared" si="82"/>
        <v>782.57999999999993</v>
      </c>
      <c r="S438" s="302">
        <f t="shared" si="92"/>
        <v>0.19999999999993179</v>
      </c>
      <c r="T438" s="297" t="str">
        <f t="shared" si="83"/>
        <v>0000507800000</v>
      </c>
      <c r="U438" s="270">
        <f t="shared" si="84"/>
        <v>187.42000000000007</v>
      </c>
      <c r="V438" s="270"/>
      <c r="W438" s="270"/>
      <c r="X438" s="270"/>
      <c r="Y438" s="270"/>
      <c r="Z438" s="270"/>
      <c r="AA438" s="303">
        <f t="shared" si="85"/>
        <v>18.01876851218957</v>
      </c>
      <c r="AB438" s="33">
        <f t="shared" si="86"/>
        <v>11.352755690972572</v>
      </c>
      <c r="AC438" s="257">
        <f t="shared" si="87"/>
        <v>953.63147804169603</v>
      </c>
      <c r="AD438" s="258">
        <f t="shared" si="88"/>
        <v>29.586294254777261</v>
      </c>
      <c r="AE438" s="324">
        <f t="shared" si="93"/>
        <v>120.0080169072626</v>
      </c>
      <c r="AF438" s="258"/>
      <c r="AG438" s="256">
        <f>[1]!srEnew($C$11,$AB438,$C$49)</f>
        <v>6.8810725052577002</v>
      </c>
      <c r="AH438" s="259">
        <f t="shared" si="89"/>
        <v>578.01009044164687</v>
      </c>
      <c r="AI438" s="256">
        <f t="shared" si="90"/>
        <v>35.680203548177339</v>
      </c>
      <c r="AJ438" s="324">
        <f t="shared" si="91"/>
        <v>70.008016907262601</v>
      </c>
    </row>
    <row r="439" spans="6:36">
      <c r="F439" s="268">
        <v>0</v>
      </c>
      <c r="G439" s="268">
        <v>0</v>
      </c>
      <c r="H439" s="269">
        <v>0</v>
      </c>
      <c r="I439" s="296">
        <v>0</v>
      </c>
      <c r="J439" s="296">
        <v>0</v>
      </c>
      <c r="K439" s="320">
        <v>6</v>
      </c>
      <c r="L439" s="43">
        <v>7</v>
      </c>
      <c r="M439" s="43">
        <v>8</v>
      </c>
      <c r="N439" s="296">
        <v>0</v>
      </c>
      <c r="O439" s="296">
        <v>0</v>
      </c>
      <c r="P439" s="296">
        <v>0</v>
      </c>
      <c r="Q439" s="296">
        <v>0</v>
      </c>
      <c r="R439" s="254">
        <f t="shared" si="82"/>
        <v>783.14</v>
      </c>
      <c r="S439" s="302">
        <f t="shared" si="92"/>
        <v>0.56000000000005912</v>
      </c>
      <c r="T439" s="297" t="str">
        <f t="shared" si="83"/>
        <v>0000067800000</v>
      </c>
      <c r="U439" s="270">
        <f t="shared" si="84"/>
        <v>186.86</v>
      </c>
      <c r="V439" s="270"/>
      <c r="W439" s="270"/>
      <c r="X439" s="270"/>
      <c r="Y439" s="270"/>
      <c r="Z439" s="270"/>
      <c r="AA439" s="303">
        <f t="shared" si="85"/>
        <v>17.978896103896105</v>
      </c>
      <c r="AB439" s="33">
        <f t="shared" si="86"/>
        <v>11.299153248978701</v>
      </c>
      <c r="AC439" s="257">
        <f t="shared" si="87"/>
        <v>949.12887291421089</v>
      </c>
      <c r="AD439" s="258">
        <f t="shared" si="88"/>
        <v>29.651209213421239</v>
      </c>
      <c r="AE439" s="324">
        <f t="shared" si="93"/>
        <v>119.35333812172627</v>
      </c>
      <c r="AF439" s="258"/>
      <c r="AG439" s="256">
        <f>[1]!srEnew($C$11,$AB439,$C$49)</f>
        <v>6.8164473388737141</v>
      </c>
      <c r="AH439" s="259">
        <f t="shared" si="89"/>
        <v>572.581576465392</v>
      </c>
      <c r="AI439" s="256">
        <f t="shared" si="90"/>
        <v>35.777068865866838</v>
      </c>
      <c r="AJ439" s="324">
        <f t="shared" si="91"/>
        <v>69.353338121726267</v>
      </c>
    </row>
    <row r="440" spans="6:36">
      <c r="F440" s="43">
        <v>1</v>
      </c>
      <c r="G440" s="43">
        <v>2</v>
      </c>
      <c r="H440" s="43">
        <v>3</v>
      </c>
      <c r="I440" s="296">
        <v>4</v>
      </c>
      <c r="J440" s="43">
        <v>0</v>
      </c>
      <c r="K440" s="43">
        <v>0</v>
      </c>
      <c r="L440" s="43">
        <v>7</v>
      </c>
      <c r="M440" s="43">
        <v>8</v>
      </c>
      <c r="N440" s="43">
        <v>0</v>
      </c>
      <c r="O440" s="296" t="s">
        <v>145</v>
      </c>
      <c r="P440" s="43">
        <v>0</v>
      </c>
      <c r="Q440" s="43">
        <v>0</v>
      </c>
      <c r="R440" s="254">
        <f t="shared" si="82"/>
        <v>783.21</v>
      </c>
      <c r="S440" s="302">
        <f t="shared" si="92"/>
        <v>7.0000000000050022E-2</v>
      </c>
      <c r="T440" s="297" t="str">
        <f t="shared" si="83"/>
        <v>123400780A000</v>
      </c>
      <c r="U440" s="270">
        <f t="shared" si="84"/>
        <v>186.78999999999996</v>
      </c>
      <c r="V440" s="270"/>
      <c r="W440" s="270"/>
      <c r="X440" s="270"/>
      <c r="Y440" s="270"/>
      <c r="Z440" s="270"/>
      <c r="AA440" s="303">
        <f t="shared" si="85"/>
        <v>17.973912052859419</v>
      </c>
      <c r="AB440" s="33">
        <f t="shared" si="86"/>
        <v>11.292452943729465</v>
      </c>
      <c r="AC440" s="257">
        <f t="shared" si="87"/>
        <v>948.5660472732751</v>
      </c>
      <c r="AD440" s="258">
        <f t="shared" si="88"/>
        <v>29.659323583251737</v>
      </c>
      <c r="AE440" s="324">
        <f t="shared" si="93"/>
        <v>119.27150327353419</v>
      </c>
      <c r="AF440" s="258"/>
      <c r="AG440" s="256">
        <f>[1]!srEnew($C$11,$AB440,$C$49)</f>
        <v>6.8083691930757126</v>
      </c>
      <c r="AH440" s="259">
        <f t="shared" si="89"/>
        <v>571.90301221835989</v>
      </c>
      <c r="AI440" s="256">
        <f t="shared" si="90"/>
        <v>35.789177030578024</v>
      </c>
      <c r="AJ440" s="324">
        <f t="shared" si="91"/>
        <v>69.271503273534194</v>
      </c>
    </row>
    <row r="441" spans="6:36">
      <c r="F441" s="43">
        <v>1</v>
      </c>
      <c r="G441" s="43">
        <v>2</v>
      </c>
      <c r="H441" s="43">
        <v>3</v>
      </c>
      <c r="I441" s="296">
        <v>4</v>
      </c>
      <c r="J441" s="296">
        <v>5</v>
      </c>
      <c r="K441" s="43">
        <v>6</v>
      </c>
      <c r="L441" s="43">
        <v>0</v>
      </c>
      <c r="M441" s="43">
        <v>8</v>
      </c>
      <c r="N441" s="43">
        <v>0</v>
      </c>
      <c r="O441" s="296" t="s">
        <v>145</v>
      </c>
      <c r="P441" s="43">
        <v>0</v>
      </c>
      <c r="Q441" s="43">
        <v>0</v>
      </c>
      <c r="R441" s="254">
        <f t="shared" si="82"/>
        <v>787.86</v>
      </c>
      <c r="S441" s="302">
        <f t="shared" si="92"/>
        <v>4.6499999999999773</v>
      </c>
      <c r="T441" s="297" t="str">
        <f t="shared" si="83"/>
        <v>123456080A000</v>
      </c>
      <c r="U441" s="270">
        <f t="shared" si="84"/>
        <v>182.14</v>
      </c>
      <c r="V441" s="270"/>
      <c r="W441" s="270"/>
      <c r="X441" s="270"/>
      <c r="Y441" s="270"/>
      <c r="Z441" s="270"/>
      <c r="AA441" s="303">
        <f t="shared" si="85"/>
        <v>17.633882213321463</v>
      </c>
      <c r="AB441" s="33">
        <f t="shared" si="86"/>
        <v>10.848633169237569</v>
      </c>
      <c r="AC441" s="257">
        <f t="shared" si="87"/>
        <v>911.28518621595583</v>
      </c>
      <c r="AD441" s="258">
        <f t="shared" si="88"/>
        <v>30.19680921328732</v>
      </c>
      <c r="AE441" s="324">
        <f t="shared" si="93"/>
        <v>113.85086607579998</v>
      </c>
      <c r="AF441" s="258"/>
      <c r="AG441" s="256">
        <f>[1]!srEnew($C$11,$AB441,$C$49)</f>
        <v>6.2662846286645602</v>
      </c>
      <c r="AH441" s="259">
        <f t="shared" si="89"/>
        <v>526.36790880782303</v>
      </c>
      <c r="AI441" s="256">
        <f t="shared" si="90"/>
        <v>36.601885365544504</v>
      </c>
      <c r="AJ441" s="324">
        <f t="shared" si="91"/>
        <v>63.850866075799992</v>
      </c>
    </row>
    <row r="442" spans="6:36">
      <c r="F442" s="268">
        <v>0</v>
      </c>
      <c r="G442" s="268">
        <v>0</v>
      </c>
      <c r="H442" s="269">
        <v>0</v>
      </c>
      <c r="I442" s="296">
        <v>0</v>
      </c>
      <c r="J442" s="320">
        <v>5</v>
      </c>
      <c r="K442" s="296">
        <v>0</v>
      </c>
      <c r="L442" s="43">
        <v>7</v>
      </c>
      <c r="M442" s="43">
        <v>8</v>
      </c>
      <c r="N442" s="296">
        <v>0</v>
      </c>
      <c r="O442" s="296" t="s">
        <v>145</v>
      </c>
      <c r="P442" s="296">
        <v>0</v>
      </c>
      <c r="Q442" s="296">
        <v>0</v>
      </c>
      <c r="R442" s="254">
        <f t="shared" si="82"/>
        <v>788.06</v>
      </c>
      <c r="S442" s="302">
        <f t="shared" si="92"/>
        <v>0.19999999999993179</v>
      </c>
      <c r="T442" s="297" t="str">
        <f t="shared" si="83"/>
        <v>000050780A000</v>
      </c>
      <c r="U442" s="270">
        <f t="shared" si="84"/>
        <v>181.94000000000005</v>
      </c>
      <c r="V442" s="270"/>
      <c r="W442" s="270"/>
      <c r="X442" s="270"/>
      <c r="Y442" s="270"/>
      <c r="Z442" s="270"/>
      <c r="AA442" s="303">
        <f t="shared" si="85"/>
        <v>17.619047619047624</v>
      </c>
      <c r="AB442" s="33">
        <f t="shared" si="86"/>
        <v>10.829573953665017</v>
      </c>
      <c r="AC442" s="257">
        <f t="shared" si="87"/>
        <v>909.68421210786141</v>
      </c>
      <c r="AD442" s="258">
        <f t="shared" si="88"/>
        <v>30.21989077719854</v>
      </c>
      <c r="AE442" s="324">
        <f t="shared" si="93"/>
        <v>113.61808444048306</v>
      </c>
      <c r="AF442" s="258"/>
      <c r="AG442" s="256">
        <f>[1]!srEnew($C$11,$AB442,$C$49)</f>
        <v>6.2427199182542781</v>
      </c>
      <c r="AH442" s="259">
        <f t="shared" si="89"/>
        <v>524.38847313335941</v>
      </c>
      <c r="AI442" s="256">
        <f t="shared" si="90"/>
        <v>36.637221855317897</v>
      </c>
      <c r="AJ442" s="324">
        <f t="shared" si="91"/>
        <v>63.618084440483059</v>
      </c>
    </row>
    <row r="443" spans="6:36">
      <c r="F443" s="268">
        <v>0</v>
      </c>
      <c r="G443" s="268">
        <v>0</v>
      </c>
      <c r="H443" s="269">
        <v>0</v>
      </c>
      <c r="I443" s="296">
        <v>0</v>
      </c>
      <c r="J443" s="296">
        <v>0</v>
      </c>
      <c r="K443" s="320">
        <v>6</v>
      </c>
      <c r="L443" s="43">
        <v>7</v>
      </c>
      <c r="M443" s="43">
        <v>8</v>
      </c>
      <c r="N443" s="296">
        <v>0</v>
      </c>
      <c r="O443" s="296" t="s">
        <v>145</v>
      </c>
      <c r="P443" s="296">
        <v>0</v>
      </c>
      <c r="Q443" s="296">
        <v>0</v>
      </c>
      <c r="R443" s="254">
        <f t="shared" si="82"/>
        <v>788.62</v>
      </c>
      <c r="S443" s="302">
        <f t="shared" si="92"/>
        <v>0.56000000000005912</v>
      </c>
      <c r="T443" s="297" t="str">
        <f t="shared" si="83"/>
        <v>000006780A000</v>
      </c>
      <c r="U443" s="270">
        <f t="shared" si="84"/>
        <v>181.38</v>
      </c>
      <c r="V443" s="270"/>
      <c r="W443" s="270"/>
      <c r="X443" s="270"/>
      <c r="Y443" s="270"/>
      <c r="Z443" s="270"/>
      <c r="AA443" s="303">
        <f t="shared" si="85"/>
        <v>17.577510755080848</v>
      </c>
      <c r="AB443" s="33">
        <f t="shared" si="86"/>
        <v>10.776208150061844</v>
      </c>
      <c r="AC443" s="257">
        <f t="shared" si="87"/>
        <v>905.20148460519488</v>
      </c>
      <c r="AD443" s="258">
        <f t="shared" si="88"/>
        <v>30.284519156149983</v>
      </c>
      <c r="AE443" s="324">
        <f t="shared" si="93"/>
        <v>112.96629586159534</v>
      </c>
      <c r="AF443" s="258"/>
      <c r="AG443" s="256">
        <f>[1]!srEnew($C$11,$AB443,$C$49)</f>
        <v>6.1767387291054563</v>
      </c>
      <c r="AH443" s="259">
        <f t="shared" si="89"/>
        <v>518.84605324485835</v>
      </c>
      <c r="AI443" s="256">
        <f t="shared" si="90"/>
        <v>36.73616402668344</v>
      </c>
      <c r="AJ443" s="324">
        <f t="shared" si="91"/>
        <v>62.966295861595334</v>
      </c>
    </row>
    <row r="444" spans="6:36">
      <c r="F444" s="305">
        <v>1</v>
      </c>
      <c r="G444" s="43">
        <v>0</v>
      </c>
      <c r="H444" s="43">
        <v>0</v>
      </c>
      <c r="I444" s="43">
        <v>0</v>
      </c>
      <c r="J444" s="296">
        <v>5</v>
      </c>
      <c r="K444" s="43">
        <v>0</v>
      </c>
      <c r="L444" s="43">
        <v>7</v>
      </c>
      <c r="M444" s="43">
        <v>8</v>
      </c>
      <c r="N444" s="43">
        <v>0</v>
      </c>
      <c r="O444" s="43">
        <v>0</v>
      </c>
      <c r="P444" s="43">
        <v>0</v>
      </c>
      <c r="Q444" s="43">
        <v>0</v>
      </c>
      <c r="R444" s="254">
        <f t="shared" si="82"/>
        <v>792.78</v>
      </c>
      <c r="S444" s="302">
        <f t="shared" si="92"/>
        <v>4.1599999999999682</v>
      </c>
      <c r="T444" s="297" t="str">
        <f t="shared" si="83"/>
        <v>1000507800000</v>
      </c>
      <c r="U444" s="270">
        <f t="shared" si="84"/>
        <v>177.22000000000003</v>
      </c>
      <c r="V444" s="270"/>
      <c r="W444" s="270"/>
      <c r="X444" s="270"/>
      <c r="Y444" s="270"/>
      <c r="Z444" s="270"/>
      <c r="AA444" s="303">
        <f t="shared" si="85"/>
        <v>17.268951194184844</v>
      </c>
      <c r="AB444" s="33">
        <f t="shared" si="86"/>
        <v>10.36210265278476</v>
      </c>
      <c r="AC444" s="257">
        <f t="shared" si="87"/>
        <v>870.41662283391986</v>
      </c>
      <c r="AD444" s="258">
        <f t="shared" si="88"/>
        <v>30.815724134291273</v>
      </c>
      <c r="AE444" s="324">
        <f t="shared" si="93"/>
        <v>108.11270226249789</v>
      </c>
      <c r="AF444" s="258"/>
      <c r="AG444" s="256">
        <f>[1]!srEnew($C$11,$AB444,$C$49)</f>
        <v>5.6788931332439327</v>
      </c>
      <c r="AH444" s="259">
        <f t="shared" si="89"/>
        <v>477.02702319249033</v>
      </c>
      <c r="AI444" s="256">
        <f t="shared" si="90"/>
        <v>37.478357905564955</v>
      </c>
      <c r="AJ444" s="324">
        <f t="shared" si="91"/>
        <v>58.112702262497891</v>
      </c>
    </row>
    <row r="445" spans="6:36">
      <c r="F445" s="305">
        <v>1</v>
      </c>
      <c r="G445" s="43">
        <v>0</v>
      </c>
      <c r="H445" s="43">
        <v>0</v>
      </c>
      <c r="I445" s="43">
        <v>0</v>
      </c>
      <c r="J445" s="43">
        <v>0</v>
      </c>
      <c r="K445" s="43">
        <v>6</v>
      </c>
      <c r="L445" s="43">
        <v>7</v>
      </c>
      <c r="M445" s="43">
        <v>8</v>
      </c>
      <c r="N445" s="43">
        <v>0</v>
      </c>
      <c r="O445" s="43">
        <v>0</v>
      </c>
      <c r="P445" s="43">
        <v>0</v>
      </c>
      <c r="Q445" s="43">
        <v>0</v>
      </c>
      <c r="R445" s="254">
        <f t="shared" si="82"/>
        <v>793.33999999999992</v>
      </c>
      <c r="S445" s="302">
        <f t="shared" si="92"/>
        <v>0.55999999999994543</v>
      </c>
      <c r="T445" s="297" t="str">
        <f t="shared" si="83"/>
        <v>1000067800000</v>
      </c>
      <c r="U445" s="270">
        <f t="shared" si="84"/>
        <v>176.66000000000008</v>
      </c>
      <c r="V445" s="270"/>
      <c r="W445" s="270"/>
      <c r="X445" s="270"/>
      <c r="Y445" s="270"/>
      <c r="Z445" s="270"/>
      <c r="AA445" s="303">
        <f t="shared" si="85"/>
        <v>17.227414330218075</v>
      </c>
      <c r="AB445" s="33">
        <f t="shared" si="86"/>
        <v>10.305917264197406</v>
      </c>
      <c r="AC445" s="257">
        <f t="shared" si="87"/>
        <v>865.69705019258208</v>
      </c>
      <c r="AD445" s="258">
        <f t="shared" si="88"/>
        <v>30.888506079865135</v>
      </c>
      <c r="AE445" s="324">
        <f t="shared" si="93"/>
        <v>107.45904145167262</v>
      </c>
      <c r="AF445" s="258"/>
      <c r="AG445" s="256">
        <f>[1]!srEnew($C$11,$AB445,$C$49)</f>
        <v>5.6111084963158095</v>
      </c>
      <c r="AH445" s="259">
        <f t="shared" si="89"/>
        <v>471.33311369052802</v>
      </c>
      <c r="AI445" s="256">
        <f t="shared" si="90"/>
        <v>37.578926012752419</v>
      </c>
      <c r="AJ445" s="324">
        <f t="shared" si="91"/>
        <v>57.459041451672611</v>
      </c>
    </row>
    <row r="446" spans="6:36">
      <c r="F446" s="43">
        <v>0</v>
      </c>
      <c r="G446" s="305">
        <v>2</v>
      </c>
      <c r="H446" s="43">
        <v>0</v>
      </c>
      <c r="I446" s="43">
        <v>0</v>
      </c>
      <c r="J446" s="296">
        <v>5</v>
      </c>
      <c r="K446" s="43">
        <v>0</v>
      </c>
      <c r="L446" s="43">
        <v>7</v>
      </c>
      <c r="M446" s="43">
        <v>8</v>
      </c>
      <c r="N446" s="43">
        <v>0</v>
      </c>
      <c r="O446" s="43">
        <v>0</v>
      </c>
      <c r="P446" s="43">
        <v>0</v>
      </c>
      <c r="Q446" s="43">
        <v>0</v>
      </c>
      <c r="R446" s="254">
        <f t="shared" si="82"/>
        <v>795.37999999999988</v>
      </c>
      <c r="S446" s="302">
        <f t="shared" si="92"/>
        <v>2.0399999999999636</v>
      </c>
      <c r="T446" s="297" t="str">
        <f t="shared" si="83"/>
        <v>0200507800000</v>
      </c>
      <c r="U446" s="270">
        <f t="shared" si="84"/>
        <v>174.62000000000012</v>
      </c>
      <c r="V446" s="270"/>
      <c r="W446" s="270"/>
      <c r="X446" s="270"/>
      <c r="Y446" s="270"/>
      <c r="Z446" s="270"/>
      <c r="AA446" s="303">
        <f t="shared" si="85"/>
        <v>17.076101468624842</v>
      </c>
      <c r="AB446" s="33">
        <f t="shared" si="86"/>
        <v>10.101241920057763</v>
      </c>
      <c r="AC446" s="257">
        <f t="shared" si="87"/>
        <v>848.50432128485215</v>
      </c>
      <c r="AD446" s="258">
        <f t="shared" si="88"/>
        <v>31.153640310169909</v>
      </c>
      <c r="AE446" s="324">
        <f t="shared" si="93"/>
        <v>105.07784849795202</v>
      </c>
      <c r="AF446" s="258"/>
      <c r="AG446" s="256">
        <f>[1]!srEnew($C$11,$AB446,$C$49)</f>
        <v>5.3641787475062239</v>
      </c>
      <c r="AH446" s="259">
        <f t="shared" si="89"/>
        <v>450.59101479052282</v>
      </c>
      <c r="AI446" s="256">
        <f t="shared" si="90"/>
        <v>37.945281260363871</v>
      </c>
      <c r="AJ446" s="324">
        <f t="shared" si="91"/>
        <v>55.077848497952019</v>
      </c>
    </row>
    <row r="447" spans="6:36">
      <c r="F447" s="43">
        <v>0</v>
      </c>
      <c r="G447" s="305">
        <v>2</v>
      </c>
      <c r="H447" s="43">
        <v>0</v>
      </c>
      <c r="I447" s="43">
        <v>0</v>
      </c>
      <c r="J447" s="43">
        <v>0</v>
      </c>
      <c r="K447" s="43">
        <v>6</v>
      </c>
      <c r="L447" s="43">
        <v>7</v>
      </c>
      <c r="M447" s="43">
        <v>8</v>
      </c>
      <c r="N447" s="43">
        <v>0</v>
      </c>
      <c r="O447" s="43">
        <v>0</v>
      </c>
      <c r="P447" s="43">
        <v>0</v>
      </c>
      <c r="Q447" s="43">
        <v>0</v>
      </c>
      <c r="R447" s="254">
        <f t="shared" si="82"/>
        <v>795.94</v>
      </c>
      <c r="S447" s="302">
        <f t="shared" si="92"/>
        <v>0.5600000000001728</v>
      </c>
      <c r="T447" s="297" t="str">
        <f t="shared" si="83"/>
        <v>0200067800000</v>
      </c>
      <c r="U447" s="270">
        <f t="shared" si="84"/>
        <v>174.05999999999995</v>
      </c>
      <c r="V447" s="270"/>
      <c r="W447" s="270"/>
      <c r="X447" s="270"/>
      <c r="Y447" s="270"/>
      <c r="Z447" s="270"/>
      <c r="AA447" s="303">
        <f t="shared" si="85"/>
        <v>17.034564604658058</v>
      </c>
      <c r="AB447" s="33">
        <f t="shared" si="86"/>
        <v>10.045056531470394</v>
      </c>
      <c r="AC447" s="257">
        <f t="shared" si="87"/>
        <v>843.78474864351301</v>
      </c>
      <c r="AD447" s="258">
        <f t="shared" si="88"/>
        <v>31.226422255743792</v>
      </c>
      <c r="AE447" s="324">
        <f t="shared" si="93"/>
        <v>104.42418768712656</v>
      </c>
      <c r="AF447" s="258"/>
      <c r="AG447" s="256">
        <f>[1]!srEnew($C$11,$AB447,$C$49)</f>
        <v>5.2950969843169124</v>
      </c>
      <c r="AH447" s="259">
        <f t="shared" si="89"/>
        <v>444.78814668262066</v>
      </c>
      <c r="AI447" s="256">
        <f t="shared" si="90"/>
        <v>38.043678363696081</v>
      </c>
      <c r="AJ447" s="324">
        <f t="shared" si="91"/>
        <v>54.424187687126562</v>
      </c>
    </row>
    <row r="448" spans="6:36">
      <c r="F448" s="305">
        <v>1</v>
      </c>
      <c r="G448" s="43">
        <v>0</v>
      </c>
      <c r="H448" s="43">
        <v>0</v>
      </c>
      <c r="I448" s="43">
        <v>0</v>
      </c>
      <c r="J448" s="296">
        <v>5</v>
      </c>
      <c r="K448" s="43">
        <v>0</v>
      </c>
      <c r="L448" s="43">
        <v>7</v>
      </c>
      <c r="M448" s="43">
        <v>8</v>
      </c>
      <c r="N448" s="43">
        <v>0</v>
      </c>
      <c r="O448" s="296" t="s">
        <v>315</v>
      </c>
      <c r="P448" s="43">
        <v>0</v>
      </c>
      <c r="Q448" s="43">
        <v>0</v>
      </c>
      <c r="R448" s="254">
        <f t="shared" si="82"/>
        <v>798.26</v>
      </c>
      <c r="S448" s="302">
        <f t="shared" si="92"/>
        <v>2.3199999999999363</v>
      </c>
      <c r="T448" s="297" t="str">
        <f t="shared" si="83"/>
        <v>100050780A000</v>
      </c>
      <c r="U448" s="270">
        <f t="shared" si="84"/>
        <v>171.74</v>
      </c>
      <c r="V448" s="270"/>
      <c r="W448" s="270"/>
      <c r="X448" s="270"/>
      <c r="Y448" s="270"/>
      <c r="Z448" s="270"/>
      <c r="AA448" s="303">
        <f t="shared" si="85"/>
        <v>16.862483311081444</v>
      </c>
      <c r="AB448" s="33">
        <f t="shared" si="86"/>
        <v>9.8122884930370784</v>
      </c>
      <c r="AC448" s="257">
        <f t="shared" si="87"/>
        <v>824.23223341511459</v>
      </c>
      <c r="AD448" s="258">
        <f t="shared" si="88"/>
        <v>31.527947458835495</v>
      </c>
      <c r="AE448" s="324">
        <f t="shared" si="93"/>
        <v>101.71616432799337</v>
      </c>
      <c r="AF448" s="258"/>
      <c r="AG448" s="256">
        <f>[1]!srEnew($C$11,$AB448,$C$49)</f>
        <v>5.0082787163185651</v>
      </c>
      <c r="AH448" s="259">
        <f t="shared" si="89"/>
        <v>420.69541217075948</v>
      </c>
      <c r="AI448" s="256">
        <f t="shared" si="90"/>
        <v>38.450281806958955</v>
      </c>
      <c r="AJ448" s="324">
        <f t="shared" si="91"/>
        <v>51.716164327993368</v>
      </c>
    </row>
    <row r="449" spans="6:36">
      <c r="F449" s="305">
        <v>1</v>
      </c>
      <c r="G449" s="43">
        <v>0</v>
      </c>
      <c r="H449" s="43">
        <v>0</v>
      </c>
      <c r="I449" s="43">
        <v>0</v>
      </c>
      <c r="J449" s="43">
        <v>0</v>
      </c>
      <c r="K449" s="43">
        <v>6</v>
      </c>
      <c r="L449" s="43">
        <v>7</v>
      </c>
      <c r="M449" s="43">
        <v>8</v>
      </c>
      <c r="N449" s="43">
        <v>0</v>
      </c>
      <c r="O449" s="296" t="s">
        <v>145</v>
      </c>
      <c r="P449" s="43">
        <v>0</v>
      </c>
      <c r="Q449" s="43">
        <v>0</v>
      </c>
      <c r="R449" s="254">
        <f t="shared" si="82"/>
        <v>798.81999999999994</v>
      </c>
      <c r="S449" s="302">
        <f t="shared" si="92"/>
        <v>0.55999999999994543</v>
      </c>
      <c r="T449" s="297" t="str">
        <f t="shared" si="83"/>
        <v>100006780A000</v>
      </c>
      <c r="U449" s="270">
        <f t="shared" si="84"/>
        <v>171.18000000000006</v>
      </c>
      <c r="V449" s="270"/>
      <c r="W449" s="270"/>
      <c r="X449" s="270"/>
      <c r="Y449" s="270"/>
      <c r="Z449" s="270"/>
      <c r="AA449" s="303">
        <f t="shared" si="85"/>
        <v>16.820946447114679</v>
      </c>
      <c r="AB449" s="33">
        <f t="shared" si="86"/>
        <v>9.7561031044497302</v>
      </c>
      <c r="AC449" s="257">
        <f t="shared" si="87"/>
        <v>819.51266077377738</v>
      </c>
      <c r="AD449" s="258">
        <f t="shared" si="88"/>
        <v>31.600729404409346</v>
      </c>
      <c r="AE449" s="324">
        <f t="shared" si="93"/>
        <v>101.06250351716817</v>
      </c>
      <c r="AF449" s="258"/>
      <c r="AG449" s="256">
        <f>[1]!srEnew($C$11,$AB449,$C$49)</f>
        <v>4.9390467205948321</v>
      </c>
      <c r="AH449" s="259">
        <f t="shared" si="89"/>
        <v>414.87992452996588</v>
      </c>
      <c r="AI449" s="256">
        <f t="shared" si="90"/>
        <v>38.548427465677577</v>
      </c>
      <c r="AJ449" s="324">
        <f t="shared" si="91"/>
        <v>51.062503517168167</v>
      </c>
    </row>
    <row r="450" spans="6:36">
      <c r="F450" s="43">
        <v>0</v>
      </c>
      <c r="G450" s="305">
        <v>2</v>
      </c>
      <c r="H450" s="43">
        <v>0</v>
      </c>
      <c r="I450" s="43">
        <v>0</v>
      </c>
      <c r="J450" s="296">
        <v>5</v>
      </c>
      <c r="K450" s="43">
        <v>0</v>
      </c>
      <c r="L450" s="43">
        <v>7</v>
      </c>
      <c r="M450" s="43">
        <v>8</v>
      </c>
      <c r="N450" s="43">
        <v>0</v>
      </c>
      <c r="O450" s="296" t="s">
        <v>329</v>
      </c>
      <c r="P450" s="43">
        <v>0</v>
      </c>
      <c r="Q450" s="43">
        <v>0</v>
      </c>
      <c r="R450" s="254">
        <f t="shared" si="82"/>
        <v>800.8599999999999</v>
      </c>
      <c r="S450" s="302">
        <f t="shared" si="92"/>
        <v>2.0399999999999636</v>
      </c>
      <c r="T450" s="297" t="str">
        <f t="shared" si="83"/>
        <v>020050780A000</v>
      </c>
      <c r="U450" s="270">
        <f t="shared" si="84"/>
        <v>169.1400000000001</v>
      </c>
      <c r="V450" s="270"/>
      <c r="W450" s="270"/>
      <c r="X450" s="270"/>
      <c r="Y450" s="270"/>
      <c r="Z450" s="270"/>
      <c r="AA450" s="303">
        <f t="shared" si="85"/>
        <v>16.669633585521446</v>
      </c>
      <c r="AB450" s="33">
        <f t="shared" si="86"/>
        <v>9.5514277603100854</v>
      </c>
      <c r="AC450" s="257">
        <f t="shared" si="87"/>
        <v>802.31993186604723</v>
      </c>
      <c r="AD450" s="258">
        <f t="shared" si="88"/>
        <v>31.865863634714128</v>
      </c>
      <c r="AE450" s="324">
        <f t="shared" si="93"/>
        <v>98.681310563447539</v>
      </c>
      <c r="AF450" s="258"/>
      <c r="AG450" s="256">
        <f>[1]!srEnew($C$11,$AB450,$C$49)</f>
        <v>4.6854846622075073</v>
      </c>
      <c r="AH450" s="259">
        <f t="shared" si="89"/>
        <v>393.58071162543058</v>
      </c>
      <c r="AI450" s="256">
        <f t="shared" si="90"/>
        <v>38.902841485377515</v>
      </c>
      <c r="AJ450" s="324">
        <f t="shared" si="91"/>
        <v>48.681310563447539</v>
      </c>
    </row>
    <row r="451" spans="6:36">
      <c r="F451" s="43">
        <v>0</v>
      </c>
      <c r="G451" s="305">
        <v>2</v>
      </c>
      <c r="H451" s="43">
        <v>0</v>
      </c>
      <c r="I451" s="43">
        <v>0</v>
      </c>
      <c r="J451" s="43">
        <v>0</v>
      </c>
      <c r="K451" s="43">
        <v>6</v>
      </c>
      <c r="L451" s="43">
        <v>7</v>
      </c>
      <c r="M451" s="43">
        <v>8</v>
      </c>
      <c r="N451" s="43">
        <v>0</v>
      </c>
      <c r="O451" s="296" t="s">
        <v>314</v>
      </c>
      <c r="P451" s="43">
        <v>0</v>
      </c>
      <c r="Q451" s="43">
        <v>0</v>
      </c>
      <c r="R451" s="254">
        <f t="shared" si="82"/>
        <v>801.42000000000007</v>
      </c>
      <c r="S451" s="302">
        <f t="shared" si="92"/>
        <v>0.5600000000001728</v>
      </c>
      <c r="T451" s="297" t="str">
        <f t="shared" si="83"/>
        <v>020006780A000</v>
      </c>
      <c r="U451" s="270">
        <f t="shared" si="84"/>
        <v>168.57999999999993</v>
      </c>
      <c r="V451" s="270"/>
      <c r="W451" s="270"/>
      <c r="X451" s="270"/>
      <c r="Y451" s="270"/>
      <c r="Z451" s="270"/>
      <c r="AA451" s="303">
        <f t="shared" si="85"/>
        <v>16.626442649834459</v>
      </c>
      <c r="AB451" s="33">
        <f t="shared" si="86"/>
        <v>9.4940397454704648</v>
      </c>
      <c r="AC451" s="257">
        <f t="shared" si="87"/>
        <v>797.49933861951899</v>
      </c>
      <c r="AD451" s="258">
        <f t="shared" si="88"/>
        <v>31.942717864364884</v>
      </c>
      <c r="AE451" s="324">
        <f t="shared" si="93"/>
        <v>98.030662896190663</v>
      </c>
      <c r="AF451" s="258"/>
      <c r="AG451" s="256">
        <f>[1]!srEnew($C$11,$AB451,$C$49)</f>
        <v>4.6153233799377436</v>
      </c>
      <c r="AH451" s="259">
        <f t="shared" si="89"/>
        <v>387.68716391477045</v>
      </c>
      <c r="AI451" s="256">
        <f t="shared" si="90"/>
        <v>38.997673382880208</v>
      </c>
      <c r="AJ451" s="324">
        <f t="shared" si="91"/>
        <v>48.030662896190663</v>
      </c>
    </row>
    <row r="452" spans="6:36">
      <c r="F452" s="43">
        <v>1</v>
      </c>
      <c r="G452" s="43">
        <v>2</v>
      </c>
      <c r="H452" s="43">
        <v>0</v>
      </c>
      <c r="I452" s="43">
        <v>0</v>
      </c>
      <c r="J452" s="296">
        <v>5</v>
      </c>
      <c r="K452" s="43">
        <v>0</v>
      </c>
      <c r="L452" s="43">
        <v>7</v>
      </c>
      <c r="M452" s="43">
        <v>8</v>
      </c>
      <c r="N452" s="43">
        <v>0</v>
      </c>
      <c r="O452" s="43">
        <v>0</v>
      </c>
      <c r="P452" s="43">
        <v>0</v>
      </c>
      <c r="Q452" s="43">
        <v>0</v>
      </c>
      <c r="R452" s="254">
        <f t="shared" si="82"/>
        <v>805.57999999999993</v>
      </c>
      <c r="S452" s="302">
        <f t="shared" si="92"/>
        <v>4.1599999999998545</v>
      </c>
      <c r="T452" s="297" t="str">
        <f t="shared" si="83"/>
        <v>1200507800000</v>
      </c>
      <c r="U452" s="270">
        <f t="shared" si="84"/>
        <v>164.42000000000007</v>
      </c>
      <c r="V452" s="270"/>
      <c r="W452" s="270"/>
      <c r="X452" s="270"/>
      <c r="Y452" s="270"/>
      <c r="Z452" s="270"/>
      <c r="AA452" s="303">
        <f t="shared" si="85"/>
        <v>16.304650515176839</v>
      </c>
      <c r="AB452" s="33">
        <f t="shared" si="86"/>
        <v>9.0572283706347232</v>
      </c>
      <c r="AC452" s="257">
        <f t="shared" si="87"/>
        <v>760.8071831333167</v>
      </c>
      <c r="AD452" s="258">
        <f t="shared" si="88"/>
        <v>32.545452564105638</v>
      </c>
      <c r="AE452" s="324">
        <f t="shared" si="93"/>
        <v>93.198306018657817</v>
      </c>
      <c r="AF452" s="258"/>
      <c r="AG452" s="256">
        <f>[1]!srEnew($C$11,$AB452,$C$49)</f>
        <v>4.0896048605976345</v>
      </c>
      <c r="AH452" s="259">
        <f t="shared" si="89"/>
        <v>343.5268082902013</v>
      </c>
      <c r="AI452" s="256">
        <f t="shared" si="90"/>
        <v>39.675760752728884</v>
      </c>
      <c r="AJ452" s="324">
        <f t="shared" si="91"/>
        <v>43.198306018657817</v>
      </c>
    </row>
    <row r="453" spans="6:36">
      <c r="F453" s="43">
        <v>1</v>
      </c>
      <c r="G453" s="43">
        <v>2</v>
      </c>
      <c r="H453" s="43">
        <v>0</v>
      </c>
      <c r="I453" s="43">
        <v>0</v>
      </c>
      <c r="J453" s="43">
        <v>0</v>
      </c>
      <c r="K453" s="43">
        <v>6</v>
      </c>
      <c r="L453" s="43">
        <v>7</v>
      </c>
      <c r="M453" s="43">
        <v>8</v>
      </c>
      <c r="N453" s="43">
        <v>0</v>
      </c>
      <c r="O453" s="43">
        <v>0</v>
      </c>
      <c r="P453" s="43">
        <v>0</v>
      </c>
      <c r="Q453" s="43">
        <v>0</v>
      </c>
      <c r="R453" s="254">
        <f t="shared" si="82"/>
        <v>806.14</v>
      </c>
      <c r="S453" s="302">
        <f t="shared" si="92"/>
        <v>0.56000000000005912</v>
      </c>
      <c r="T453" s="297" t="str">
        <f t="shared" si="83"/>
        <v>1200067800000</v>
      </c>
      <c r="U453" s="270">
        <f t="shared" si="84"/>
        <v>163.86</v>
      </c>
      <c r="V453" s="270"/>
      <c r="W453" s="270"/>
      <c r="X453" s="270"/>
      <c r="Y453" s="270"/>
      <c r="Z453" s="270"/>
      <c r="AA453" s="303">
        <f t="shared" si="85"/>
        <v>16.261332343203691</v>
      </c>
      <c r="AB453" s="33">
        <f t="shared" si="86"/>
        <v>8.9984268394068252</v>
      </c>
      <c r="AC453" s="257">
        <f t="shared" si="87"/>
        <v>755.86785451017329</v>
      </c>
      <c r="AD453" s="258">
        <f t="shared" si="88"/>
        <v>32.626589927532287</v>
      </c>
      <c r="AE453" s="324">
        <f t="shared" si="93"/>
        <v>92.54779643898982</v>
      </c>
      <c r="AF453" s="258"/>
      <c r="AG453" s="256">
        <f>[1]!srEnew($C$11,$AB453,$C$49)</f>
        <v>4.0181642548530379</v>
      </c>
      <c r="AH453" s="259">
        <f t="shared" si="89"/>
        <v>337.5257974076552</v>
      </c>
      <c r="AI453" s="256">
        <f t="shared" si="90"/>
        <v>39.760475823155609</v>
      </c>
      <c r="AJ453" s="324">
        <f t="shared" si="91"/>
        <v>42.54779643898982</v>
      </c>
    </row>
    <row r="454" spans="6:36">
      <c r="F454" s="43">
        <v>0</v>
      </c>
      <c r="G454" s="43">
        <v>0</v>
      </c>
      <c r="H454" s="305">
        <v>3</v>
      </c>
      <c r="I454" s="43">
        <v>0</v>
      </c>
      <c r="J454" s="296">
        <v>5</v>
      </c>
      <c r="K454" s="43">
        <v>0</v>
      </c>
      <c r="L454" s="43">
        <v>7</v>
      </c>
      <c r="M454" s="43">
        <v>8</v>
      </c>
      <c r="N454" s="43">
        <v>0</v>
      </c>
      <c r="O454" s="43">
        <v>0</v>
      </c>
      <c r="P454" s="43">
        <v>0</v>
      </c>
      <c r="Q454" s="43">
        <v>0</v>
      </c>
      <c r="R454" s="254">
        <f t="shared" si="82"/>
        <v>806.37999999999988</v>
      </c>
      <c r="S454" s="302">
        <f t="shared" si="92"/>
        <v>0.23999999999989541</v>
      </c>
      <c r="T454" s="297" t="str">
        <f t="shared" si="83"/>
        <v>0030507800000</v>
      </c>
      <c r="U454" s="270">
        <f t="shared" si="84"/>
        <v>163.62000000000012</v>
      </c>
      <c r="V454" s="270"/>
      <c r="W454" s="270"/>
      <c r="X454" s="270"/>
      <c r="Y454" s="270"/>
      <c r="Z454" s="270"/>
      <c r="AA454" s="303">
        <f t="shared" si="85"/>
        <v>16.242767412358067</v>
      </c>
      <c r="AB454" s="33">
        <f t="shared" si="86"/>
        <v>8.9732261831663145</v>
      </c>
      <c r="AC454" s="257">
        <f t="shared" si="87"/>
        <v>753.75099938597043</v>
      </c>
      <c r="AD454" s="258">
        <f t="shared" si="88"/>
        <v>32.661363083286545</v>
      </c>
      <c r="AE454" s="324">
        <f t="shared" si="93"/>
        <v>92.269006619132298</v>
      </c>
      <c r="AF454" s="258"/>
      <c r="AG454" s="256">
        <f>[1]!srEnew($C$11,$AB454,$C$49)</f>
        <v>3.9875468523910893</v>
      </c>
      <c r="AH454" s="259">
        <f t="shared" si="89"/>
        <v>334.95393560085148</v>
      </c>
      <c r="AI454" s="256">
        <f t="shared" si="90"/>
        <v>39.796782281909898</v>
      </c>
      <c r="AJ454" s="324">
        <f t="shared" si="91"/>
        <v>42.269006619132298</v>
      </c>
    </row>
    <row r="455" spans="6:36">
      <c r="F455" s="43">
        <v>0</v>
      </c>
      <c r="G455" s="43">
        <v>0</v>
      </c>
      <c r="H455" s="305">
        <v>3</v>
      </c>
      <c r="I455" s="43">
        <v>0</v>
      </c>
      <c r="J455" s="43">
        <v>0</v>
      </c>
      <c r="K455" s="43">
        <v>6</v>
      </c>
      <c r="L455" s="43">
        <v>7</v>
      </c>
      <c r="M455" s="43">
        <v>8</v>
      </c>
      <c r="N455" s="43">
        <v>0</v>
      </c>
      <c r="O455" s="43">
        <v>0</v>
      </c>
      <c r="P455" s="43">
        <v>0</v>
      </c>
      <c r="Q455" s="43">
        <v>0</v>
      </c>
      <c r="R455" s="254">
        <f t="shared" si="82"/>
        <v>806.94</v>
      </c>
      <c r="S455" s="302">
        <f t="shared" si="92"/>
        <v>0.5600000000001728</v>
      </c>
      <c r="T455" s="297" t="str">
        <f t="shared" si="83"/>
        <v>0030067800000</v>
      </c>
      <c r="U455" s="270">
        <f t="shared" si="84"/>
        <v>163.05999999999995</v>
      </c>
      <c r="V455" s="270"/>
      <c r="W455" s="270"/>
      <c r="X455" s="270"/>
      <c r="Y455" s="270"/>
      <c r="Z455" s="270"/>
      <c r="AA455" s="303">
        <f t="shared" si="85"/>
        <v>16.199449240384908</v>
      </c>
      <c r="AB455" s="33">
        <f t="shared" si="86"/>
        <v>8.9144246519384005</v>
      </c>
      <c r="AC455" s="257">
        <f t="shared" si="87"/>
        <v>748.81167076282566</v>
      </c>
      <c r="AD455" s="258">
        <f t="shared" si="88"/>
        <v>32.742500446713223</v>
      </c>
      <c r="AE455" s="324">
        <f t="shared" si="93"/>
        <v>91.618497039464131</v>
      </c>
      <c r="AF455" s="258"/>
      <c r="AG455" s="256">
        <f>[1]!srEnew($C$11,$AB455,$C$49)</f>
        <v>3.916106246646474</v>
      </c>
      <c r="AH455" s="259">
        <f t="shared" si="89"/>
        <v>328.95292471830379</v>
      </c>
      <c r="AI455" s="256">
        <f t="shared" si="90"/>
        <v>39.881497352336652</v>
      </c>
      <c r="AJ455" s="324">
        <f t="shared" si="91"/>
        <v>41.618497039464131</v>
      </c>
    </row>
    <row r="456" spans="6:36">
      <c r="F456" s="43">
        <v>1</v>
      </c>
      <c r="G456" s="43">
        <v>2</v>
      </c>
      <c r="H456" s="43">
        <v>0</v>
      </c>
      <c r="I456" s="43">
        <v>0</v>
      </c>
      <c r="J456" s="296">
        <v>5</v>
      </c>
      <c r="K456" s="43">
        <v>0</v>
      </c>
      <c r="L456" s="43">
        <v>7</v>
      </c>
      <c r="M456" s="43">
        <v>8</v>
      </c>
      <c r="N456" s="43">
        <v>0</v>
      </c>
      <c r="O456" s="296" t="s">
        <v>145</v>
      </c>
      <c r="P456" s="43">
        <v>0</v>
      </c>
      <c r="Q456" s="43">
        <v>0</v>
      </c>
      <c r="R456" s="254">
        <f t="shared" si="82"/>
        <v>811.06</v>
      </c>
      <c r="S456" s="302">
        <f t="shared" si="92"/>
        <v>4.1199999999998909</v>
      </c>
      <c r="T456" s="297" t="str">
        <f t="shared" si="83"/>
        <v>120050780A000</v>
      </c>
      <c r="U456" s="270">
        <f t="shared" si="84"/>
        <v>158.94000000000005</v>
      </c>
      <c r="V456" s="270"/>
      <c r="W456" s="270"/>
      <c r="X456" s="270"/>
      <c r="Y456" s="270"/>
      <c r="Z456" s="270"/>
      <c r="AA456" s="303">
        <f t="shared" si="85"/>
        <v>15.880751260868225</v>
      </c>
      <c r="AB456" s="33">
        <f t="shared" si="86"/>
        <v>8.4818133864760821</v>
      </c>
      <c r="AC456" s="257">
        <f t="shared" si="87"/>
        <v>712.47232446399084</v>
      </c>
      <c r="AD456" s="258">
        <f t="shared" si="88"/>
        <v>33.339439620494922</v>
      </c>
      <c r="AE456" s="324">
        <f t="shared" si="93"/>
        <v>86.832605131907599</v>
      </c>
      <c r="AF456" s="258"/>
      <c r="AG456" s="256">
        <f>[1]!srEnew($C$11,$AB456,$C$49)</f>
        <v>3.3844530421691186</v>
      </c>
      <c r="AH456" s="259">
        <f t="shared" si="89"/>
        <v>284.29405554220597</v>
      </c>
      <c r="AI456" s="256">
        <f t="shared" si="90"/>
        <v>40.416480796829823</v>
      </c>
      <c r="AJ456" s="324">
        <f t="shared" si="91"/>
        <v>36.832605131907599</v>
      </c>
    </row>
    <row r="457" spans="6:36">
      <c r="F457" s="43">
        <v>1</v>
      </c>
      <c r="G457" s="43">
        <v>2</v>
      </c>
      <c r="H457" s="43">
        <v>0</v>
      </c>
      <c r="I457" s="43">
        <v>0</v>
      </c>
      <c r="J457" s="43">
        <v>0</v>
      </c>
      <c r="K457" s="43">
        <v>6</v>
      </c>
      <c r="L457" s="43">
        <v>7</v>
      </c>
      <c r="M457" s="43">
        <v>8</v>
      </c>
      <c r="N457" s="43">
        <v>0</v>
      </c>
      <c r="O457" s="296" t="s">
        <v>145</v>
      </c>
      <c r="P457" s="43">
        <v>0</v>
      </c>
      <c r="Q457" s="43">
        <v>0</v>
      </c>
      <c r="R457" s="254">
        <f t="shared" si="82"/>
        <v>811.62</v>
      </c>
      <c r="S457" s="302">
        <f t="shared" si="92"/>
        <v>0.56000000000005912</v>
      </c>
      <c r="T457" s="297" t="str">
        <f t="shared" si="83"/>
        <v>120006780A000</v>
      </c>
      <c r="U457" s="270">
        <f t="shared" si="84"/>
        <v>158.38</v>
      </c>
      <c r="V457" s="270"/>
      <c r="W457" s="270"/>
      <c r="X457" s="270"/>
      <c r="Y457" s="270"/>
      <c r="Z457" s="270"/>
      <c r="AA457" s="303">
        <f t="shared" si="85"/>
        <v>15.837433088895077</v>
      </c>
      <c r="AB457" s="33">
        <f t="shared" si="86"/>
        <v>8.4230118552481859</v>
      </c>
      <c r="AC457" s="257">
        <f t="shared" si="87"/>
        <v>707.53299584084766</v>
      </c>
      <c r="AD457" s="258">
        <f t="shared" si="88"/>
        <v>33.420576983921571</v>
      </c>
      <c r="AE457" s="324">
        <f t="shared" si="93"/>
        <v>86.182095552239616</v>
      </c>
      <c r="AF457" s="258"/>
      <c r="AG457" s="256">
        <f>[1]!srEnew($C$11,$AB457,$C$49)</f>
        <v>3.3119421651774137</v>
      </c>
      <c r="AH457" s="259">
        <f t="shared" si="89"/>
        <v>278.20314187490277</v>
      </c>
      <c r="AI457" s="256">
        <f t="shared" si="90"/>
        <v>40.480783790598281</v>
      </c>
      <c r="AJ457" s="324">
        <f t="shared" si="91"/>
        <v>36.182095552239616</v>
      </c>
    </row>
    <row r="458" spans="6:36">
      <c r="F458" s="43">
        <v>0</v>
      </c>
      <c r="G458" s="43">
        <v>0</v>
      </c>
      <c r="H458" s="305">
        <v>3</v>
      </c>
      <c r="I458" s="43">
        <v>0</v>
      </c>
      <c r="J458" s="296">
        <v>5</v>
      </c>
      <c r="K458" s="43">
        <v>0</v>
      </c>
      <c r="L458" s="43">
        <v>7</v>
      </c>
      <c r="M458" s="43">
        <v>8</v>
      </c>
      <c r="N458" s="43">
        <v>0</v>
      </c>
      <c r="O458" s="296" t="s">
        <v>145</v>
      </c>
      <c r="P458" s="43">
        <v>0</v>
      </c>
      <c r="Q458" s="43">
        <v>0</v>
      </c>
      <c r="R458" s="254">
        <f t="shared" si="82"/>
        <v>811.8599999999999</v>
      </c>
      <c r="S458" s="302">
        <f t="shared" si="92"/>
        <v>0.23999999999989541</v>
      </c>
      <c r="T458" s="297" t="str">
        <f t="shared" si="83"/>
        <v>003050780A000</v>
      </c>
      <c r="U458" s="270">
        <f t="shared" si="84"/>
        <v>158.1400000000001</v>
      </c>
      <c r="V458" s="270"/>
      <c r="W458" s="270"/>
      <c r="X458" s="270"/>
      <c r="Y458" s="270"/>
      <c r="Z458" s="270"/>
      <c r="AA458" s="303">
        <f t="shared" si="85"/>
        <v>15.818868158049453</v>
      </c>
      <c r="AB458" s="33">
        <f t="shared" si="86"/>
        <v>8.3978111990076716</v>
      </c>
      <c r="AC458" s="257">
        <f t="shared" si="87"/>
        <v>705.41614071664446</v>
      </c>
      <c r="AD458" s="258">
        <f t="shared" si="88"/>
        <v>33.455350139675829</v>
      </c>
      <c r="AE458" s="324">
        <f t="shared" si="93"/>
        <v>85.903305732382066</v>
      </c>
      <c r="AF458" s="258"/>
      <c r="AG458" s="256">
        <f>[1]!srEnew($C$11,$AB458,$C$49)</f>
        <v>3.2808660750381287</v>
      </c>
      <c r="AH458" s="259">
        <f t="shared" si="89"/>
        <v>275.59275030320282</v>
      </c>
      <c r="AI458" s="256">
        <f t="shared" si="90"/>
        <v>40.508342216499031</v>
      </c>
      <c r="AJ458" s="324">
        <f t="shared" si="91"/>
        <v>35.903305732382066</v>
      </c>
    </row>
    <row r="459" spans="6:36">
      <c r="F459" s="43">
        <v>0</v>
      </c>
      <c r="G459" s="43">
        <v>0</v>
      </c>
      <c r="H459" s="305">
        <v>3</v>
      </c>
      <c r="I459" s="43">
        <v>0</v>
      </c>
      <c r="J459" s="43">
        <v>0</v>
      </c>
      <c r="K459" s="43">
        <v>6</v>
      </c>
      <c r="L459" s="43">
        <v>7</v>
      </c>
      <c r="M459" s="43">
        <v>8</v>
      </c>
      <c r="N459" s="43">
        <v>0</v>
      </c>
      <c r="O459" s="296" t="s">
        <v>145</v>
      </c>
      <c r="P459" s="43">
        <v>0</v>
      </c>
      <c r="Q459" s="43">
        <v>0</v>
      </c>
      <c r="R459" s="254">
        <f t="shared" si="82"/>
        <v>812.42000000000007</v>
      </c>
      <c r="S459" s="302">
        <f t="shared" si="92"/>
        <v>0.5600000000001728</v>
      </c>
      <c r="T459" s="297" t="str">
        <f t="shared" si="83"/>
        <v>003006780A000</v>
      </c>
      <c r="U459" s="270">
        <f t="shared" si="84"/>
        <v>157.57999999999993</v>
      </c>
      <c r="V459" s="270"/>
      <c r="W459" s="270"/>
      <c r="X459" s="270"/>
      <c r="Y459" s="270"/>
      <c r="Z459" s="270"/>
      <c r="AA459" s="303">
        <f t="shared" si="85"/>
        <v>15.775549986076296</v>
      </c>
      <c r="AB459" s="33">
        <f t="shared" si="86"/>
        <v>8.3390096677797629</v>
      </c>
      <c r="AC459" s="257">
        <f t="shared" si="87"/>
        <v>700.47681209350003</v>
      </c>
      <c r="AD459" s="258">
        <f t="shared" si="88"/>
        <v>33.536487503102499</v>
      </c>
      <c r="AE459" s="324">
        <f t="shared" si="93"/>
        <v>85.252796152713955</v>
      </c>
      <c r="AF459" s="258"/>
      <c r="AG459" s="256">
        <f>[1]!srEnew($C$11,$AB459,$C$49)</f>
        <v>3.20786120313499</v>
      </c>
      <c r="AH459" s="259">
        <f t="shared" si="89"/>
        <v>269.46034106333917</v>
      </c>
      <c r="AI459" s="256">
        <f t="shared" si="90"/>
        <v>40.559945432191931</v>
      </c>
      <c r="AJ459" s="324">
        <f t="shared" si="91"/>
        <v>35.252796152713955</v>
      </c>
    </row>
    <row r="460" spans="6:36">
      <c r="F460" s="43">
        <v>1</v>
      </c>
      <c r="G460" s="43">
        <v>0</v>
      </c>
      <c r="H460" s="43">
        <v>3</v>
      </c>
      <c r="I460" s="43">
        <v>0</v>
      </c>
      <c r="J460" s="296">
        <v>5</v>
      </c>
      <c r="K460" s="43">
        <v>0</v>
      </c>
      <c r="L460" s="43">
        <v>7</v>
      </c>
      <c r="M460" s="43">
        <v>8</v>
      </c>
      <c r="N460" s="43">
        <v>0</v>
      </c>
      <c r="O460" s="43">
        <v>0</v>
      </c>
      <c r="P460" s="43">
        <v>0</v>
      </c>
      <c r="Q460" s="43">
        <v>0</v>
      </c>
      <c r="R460" s="254">
        <f t="shared" si="82"/>
        <v>816.57999999999993</v>
      </c>
      <c r="S460" s="302">
        <f t="shared" si="92"/>
        <v>4.1599999999998545</v>
      </c>
      <c r="T460" s="297" t="str">
        <f t="shared" si="83"/>
        <v>1030507800000</v>
      </c>
      <c r="U460" s="270">
        <f t="shared" si="84"/>
        <v>153.42000000000007</v>
      </c>
      <c r="V460" s="270"/>
      <c r="W460" s="270"/>
      <c r="X460" s="270"/>
      <c r="Y460" s="270"/>
      <c r="Z460" s="270"/>
      <c r="AA460" s="303">
        <f t="shared" si="85"/>
        <v>15.452752723628493</v>
      </c>
      <c r="AB460" s="33">
        <f t="shared" si="86"/>
        <v>7.8859961972443235</v>
      </c>
      <c r="AC460" s="257">
        <f t="shared" si="87"/>
        <v>662.4236805685232</v>
      </c>
      <c r="AD460" s="258">
        <f t="shared" si="88"/>
        <v>34.191850166970987</v>
      </c>
      <c r="AE460" s="324">
        <f t="shared" si="93"/>
        <v>80.417807432202437</v>
      </c>
      <c r="AF460" s="258"/>
      <c r="AG460" s="256">
        <f>[1]!srEnew($C$11,$AB460,$C$49)</f>
        <v>2.6636687671584633</v>
      </c>
      <c r="AH460" s="259">
        <f t="shared" si="89"/>
        <v>223.74817644131093</v>
      </c>
      <c r="AI460" s="256">
        <f t="shared" si="90"/>
        <v>40.837154915890139</v>
      </c>
      <c r="AJ460" s="324">
        <f t="shared" si="91"/>
        <v>30.417807432202437</v>
      </c>
    </row>
    <row r="461" spans="6:36">
      <c r="F461" s="43">
        <v>1</v>
      </c>
      <c r="G461" s="43">
        <v>0</v>
      </c>
      <c r="H461" s="43">
        <v>3</v>
      </c>
      <c r="I461" s="43">
        <v>0</v>
      </c>
      <c r="J461" s="43">
        <v>0</v>
      </c>
      <c r="K461" s="43">
        <v>6</v>
      </c>
      <c r="L461" s="43">
        <v>7</v>
      </c>
      <c r="M461" s="43">
        <v>8</v>
      </c>
      <c r="N461" s="43">
        <v>0</v>
      </c>
      <c r="O461" s="43">
        <v>0</v>
      </c>
      <c r="P461" s="43">
        <v>0</v>
      </c>
      <c r="Q461" s="43">
        <v>0</v>
      </c>
      <c r="R461" s="254">
        <f t="shared" si="82"/>
        <v>817.14</v>
      </c>
      <c r="S461" s="302">
        <f t="shared" si="92"/>
        <v>0.56000000000005912</v>
      </c>
      <c r="T461" s="297" t="str">
        <f t="shared" si="83"/>
        <v>1030067800000</v>
      </c>
      <c r="U461" s="270">
        <f t="shared" si="84"/>
        <v>152.86000000000001</v>
      </c>
      <c r="V461" s="270"/>
      <c r="W461" s="270"/>
      <c r="X461" s="270"/>
      <c r="Y461" s="270"/>
      <c r="Z461" s="270"/>
      <c r="AA461" s="303">
        <f t="shared" si="85"/>
        <v>15.407493615232923</v>
      </c>
      <c r="AB461" s="33">
        <f t="shared" si="86"/>
        <v>7.8253039876275627</v>
      </c>
      <c r="AC461" s="257">
        <f t="shared" si="87"/>
        <v>657.32553496071523</v>
      </c>
      <c r="AD461" s="258">
        <f t="shared" si="88"/>
        <v>34.279703451342975</v>
      </c>
      <c r="AE461" s="324">
        <f t="shared" si="93"/>
        <v>79.770342940010835</v>
      </c>
      <c r="AF461" s="258"/>
      <c r="AG461" s="256">
        <f>[1]!srEnew($C$11,$AB461,$C$49)</f>
        <v>2.5906771893049729</v>
      </c>
      <c r="AH461" s="259">
        <f t="shared" si="89"/>
        <v>217.61688390161771</v>
      </c>
      <c r="AI461" s="256">
        <f t="shared" si="90"/>
        <v>40.848640053075492</v>
      </c>
      <c r="AJ461" s="324">
        <f t="shared" si="91"/>
        <v>29.770342940010835</v>
      </c>
    </row>
    <row r="462" spans="6:36">
      <c r="F462" s="43">
        <v>0</v>
      </c>
      <c r="G462" s="43">
        <v>2</v>
      </c>
      <c r="H462" s="43">
        <v>3</v>
      </c>
      <c r="I462" s="43">
        <v>0</v>
      </c>
      <c r="J462" s="296">
        <v>5</v>
      </c>
      <c r="K462" s="43">
        <v>0</v>
      </c>
      <c r="L462" s="43">
        <v>7</v>
      </c>
      <c r="M462" s="43">
        <v>8</v>
      </c>
      <c r="N462" s="43">
        <v>0</v>
      </c>
      <c r="O462" s="43">
        <v>0</v>
      </c>
      <c r="P462" s="43">
        <v>0</v>
      </c>
      <c r="Q462" s="43">
        <v>0</v>
      </c>
      <c r="R462" s="254">
        <f t="shared" si="82"/>
        <v>819.18000000000006</v>
      </c>
      <c r="S462" s="302">
        <f t="shared" si="92"/>
        <v>2.0400000000000773</v>
      </c>
      <c r="T462" s="297" t="str">
        <f t="shared" si="83"/>
        <v>0230507800000</v>
      </c>
      <c r="U462" s="270">
        <f t="shared" si="84"/>
        <v>150.81999999999994</v>
      </c>
      <c r="V462" s="270"/>
      <c r="W462" s="270"/>
      <c r="X462" s="270"/>
      <c r="Y462" s="270"/>
      <c r="Z462" s="270"/>
      <c r="AA462" s="303">
        <f t="shared" si="85"/>
        <v>15.24262114893479</v>
      </c>
      <c r="AB462" s="33">
        <f t="shared" si="86"/>
        <v>7.6011272308287108</v>
      </c>
      <c r="AC462" s="257">
        <f t="shared" si="87"/>
        <v>638.49468738961173</v>
      </c>
      <c r="AD462" s="258">
        <f t="shared" si="88"/>
        <v>34.608866101696982</v>
      </c>
      <c r="AE462" s="324">
        <f t="shared" si="93"/>
        <v>77.417943361356009</v>
      </c>
      <c r="AF462" s="258"/>
      <c r="AG462" s="256">
        <f>[1]!srEnew($C$11,$AB462,$C$49)</f>
        <v>2.3251636464122458</v>
      </c>
      <c r="AH462" s="259">
        <f t="shared" si="89"/>
        <v>195.31374629862864</v>
      </c>
      <c r="AI462" s="256">
        <f t="shared" si="90"/>
        <v>40.908984290347504</v>
      </c>
      <c r="AJ462" s="324">
        <f t="shared" si="91"/>
        <v>27.417943361356009</v>
      </c>
    </row>
    <row r="463" spans="6:36">
      <c r="F463" s="43">
        <v>0</v>
      </c>
      <c r="G463" s="43">
        <v>2</v>
      </c>
      <c r="H463" s="43">
        <v>3</v>
      </c>
      <c r="I463" s="43">
        <v>0</v>
      </c>
      <c r="J463" s="43">
        <v>0</v>
      </c>
      <c r="K463" s="43">
        <v>6</v>
      </c>
      <c r="L463" s="43">
        <v>7</v>
      </c>
      <c r="M463" s="43">
        <v>8</v>
      </c>
      <c r="N463" s="43">
        <v>0</v>
      </c>
      <c r="O463" s="43">
        <v>0</v>
      </c>
      <c r="P463" s="43">
        <v>0</v>
      </c>
      <c r="Q463" s="43">
        <v>0</v>
      </c>
      <c r="R463" s="254">
        <f t="shared" si="82"/>
        <v>819.74</v>
      </c>
      <c r="S463" s="302">
        <f t="shared" si="92"/>
        <v>0.55999999999994543</v>
      </c>
      <c r="T463" s="297" t="str">
        <f t="shared" si="83"/>
        <v>0230067800000</v>
      </c>
      <c r="U463" s="270">
        <f t="shared" si="84"/>
        <v>150.26</v>
      </c>
      <c r="V463" s="270"/>
      <c r="W463" s="270"/>
      <c r="X463" s="270"/>
      <c r="Y463" s="270"/>
      <c r="Z463" s="270"/>
      <c r="AA463" s="303">
        <f t="shared" si="85"/>
        <v>15.197362040539229</v>
      </c>
      <c r="AB463" s="33">
        <f t="shared" si="86"/>
        <v>7.539037120030768</v>
      </c>
      <c r="AC463" s="257">
        <f t="shared" si="87"/>
        <v>633.27911808258455</v>
      </c>
      <c r="AD463" s="258">
        <f t="shared" si="88"/>
        <v>34.700856226906609</v>
      </c>
      <c r="AE463" s="324">
        <f t="shared" si="93"/>
        <v>76.773298995007451</v>
      </c>
      <c r="AF463" s="258"/>
      <c r="AG463" s="256">
        <f>[1]!srEnew($C$11,$AB463,$C$49)</f>
        <v>2.2520747159872392</v>
      </c>
      <c r="AH463" s="259">
        <f t="shared" si="89"/>
        <v>189.17427614292808</v>
      </c>
      <c r="AI463" s="256">
        <f t="shared" si="90"/>
        <v>40.944808098706019</v>
      </c>
      <c r="AJ463" s="324">
        <f t="shared" si="91"/>
        <v>26.773298995007451</v>
      </c>
    </row>
    <row r="464" spans="6:36">
      <c r="F464" s="43">
        <v>1</v>
      </c>
      <c r="G464" s="43">
        <v>0</v>
      </c>
      <c r="H464" s="43">
        <v>3</v>
      </c>
      <c r="I464" s="43">
        <v>0</v>
      </c>
      <c r="J464" s="296">
        <v>5</v>
      </c>
      <c r="K464" s="43">
        <v>0</v>
      </c>
      <c r="L464" s="43">
        <v>7</v>
      </c>
      <c r="M464" s="43">
        <v>8</v>
      </c>
      <c r="N464" s="43">
        <v>0</v>
      </c>
      <c r="O464" s="296" t="s">
        <v>145</v>
      </c>
      <c r="P464" s="43">
        <v>0</v>
      </c>
      <c r="Q464" s="43">
        <v>0</v>
      </c>
      <c r="R464" s="254">
        <f t="shared" si="82"/>
        <v>822.06</v>
      </c>
      <c r="S464" s="302">
        <f t="shared" si="92"/>
        <v>2.3199999999999363</v>
      </c>
      <c r="T464" s="297" t="str">
        <f t="shared" si="83"/>
        <v>103050780A000</v>
      </c>
      <c r="U464" s="270">
        <f t="shared" si="84"/>
        <v>147.94000000000005</v>
      </c>
      <c r="V464" s="270"/>
      <c r="W464" s="270"/>
      <c r="X464" s="270"/>
      <c r="Y464" s="270"/>
      <c r="Z464" s="270"/>
      <c r="AA464" s="303">
        <f t="shared" si="85"/>
        <v>15.009860020043325</v>
      </c>
      <c r="AB464" s="33">
        <f t="shared" si="86"/>
        <v>7.2818066610107186</v>
      </c>
      <c r="AC464" s="257">
        <f t="shared" si="87"/>
        <v>611.67175952490038</v>
      </c>
      <c r="AD464" s="258">
        <f t="shared" si="88"/>
        <v>35.081958174203614</v>
      </c>
      <c r="AE464" s="324">
        <f t="shared" si="93"/>
        <v>74.102629477277674</v>
      </c>
      <c r="AF464" s="258"/>
      <c r="AG464" s="256">
        <f>[1]!srEnew($C$11,$AB464,$C$49)</f>
        <v>1.9499808487508616</v>
      </c>
      <c r="AH464" s="259">
        <f t="shared" si="89"/>
        <v>163.79839129507238</v>
      </c>
      <c r="AI464" s="256">
        <f t="shared" si="90"/>
        <v>40.64365726863241</v>
      </c>
      <c r="AJ464" s="324">
        <f t="shared" si="91"/>
        <v>24.102629477277674</v>
      </c>
    </row>
    <row r="465" spans="6:36">
      <c r="F465" s="43">
        <v>1</v>
      </c>
      <c r="G465" s="43">
        <v>0</v>
      </c>
      <c r="H465" s="43">
        <v>3</v>
      </c>
      <c r="I465" s="43">
        <v>0</v>
      </c>
      <c r="J465" s="43">
        <v>0</v>
      </c>
      <c r="K465" s="43">
        <v>6</v>
      </c>
      <c r="L465" s="43">
        <v>7</v>
      </c>
      <c r="M465" s="43">
        <v>8</v>
      </c>
      <c r="N465" s="43">
        <v>0</v>
      </c>
      <c r="O465" s="296" t="s">
        <v>145</v>
      </c>
      <c r="P465" s="43">
        <v>0</v>
      </c>
      <c r="Q465" s="43">
        <v>0</v>
      </c>
      <c r="R465" s="254">
        <f t="shared" si="82"/>
        <v>822.62</v>
      </c>
      <c r="S465" s="302">
        <f t="shared" si="92"/>
        <v>0.56000000000005912</v>
      </c>
      <c r="T465" s="297" t="str">
        <f t="shared" si="83"/>
        <v>103006780A000</v>
      </c>
      <c r="U465" s="270">
        <f t="shared" si="84"/>
        <v>147.38</v>
      </c>
      <c r="V465" s="270"/>
      <c r="W465" s="270"/>
      <c r="X465" s="270"/>
      <c r="Y465" s="270"/>
      <c r="Z465" s="270"/>
      <c r="AA465" s="303">
        <f t="shared" si="85"/>
        <v>14.964600911647755</v>
      </c>
      <c r="AB465" s="33">
        <f t="shared" si="86"/>
        <v>7.219716550212766</v>
      </c>
      <c r="AC465" s="257">
        <f t="shared" si="87"/>
        <v>606.45619021787229</v>
      </c>
      <c r="AD465" s="258">
        <f t="shared" si="88"/>
        <v>35.173948299413254</v>
      </c>
      <c r="AE465" s="324">
        <f t="shared" si="93"/>
        <v>73.457985110929016</v>
      </c>
      <c r="AF465" s="258"/>
      <c r="AG465" s="256">
        <f>[1]!srEnew($C$11,$AB465,$C$49)</f>
        <v>1.8778354596049194</v>
      </c>
      <c r="AH465" s="259">
        <f t="shared" si="89"/>
        <v>157.73817860681322</v>
      </c>
      <c r="AI465" s="256">
        <f t="shared" si="90"/>
        <v>40.482041901151888</v>
      </c>
      <c r="AJ465" s="324">
        <f t="shared" si="91"/>
        <v>23.457985110929016</v>
      </c>
    </row>
    <row r="466" spans="6:36">
      <c r="F466" s="43">
        <v>0</v>
      </c>
      <c r="G466" s="43">
        <v>2</v>
      </c>
      <c r="H466" s="43">
        <v>3</v>
      </c>
      <c r="I466" s="43">
        <v>0</v>
      </c>
      <c r="J466" s="296">
        <v>5</v>
      </c>
      <c r="K466" s="43">
        <v>0</v>
      </c>
      <c r="L466" s="43">
        <v>7</v>
      </c>
      <c r="M466" s="43">
        <v>8</v>
      </c>
      <c r="N466" s="43">
        <v>0</v>
      </c>
      <c r="O466" s="296" t="s">
        <v>145</v>
      </c>
      <c r="P466" s="43">
        <v>0</v>
      </c>
      <c r="Q466" s="43">
        <v>0</v>
      </c>
      <c r="R466" s="254">
        <f t="shared" si="82"/>
        <v>824.66000000000008</v>
      </c>
      <c r="S466" s="302">
        <f t="shared" si="92"/>
        <v>2.0400000000000773</v>
      </c>
      <c r="T466" s="297" t="str">
        <f t="shared" si="83"/>
        <v>023050780A000</v>
      </c>
      <c r="U466" s="270">
        <f t="shared" si="84"/>
        <v>145.33999999999992</v>
      </c>
      <c r="V466" s="270"/>
      <c r="W466" s="270"/>
      <c r="X466" s="270"/>
      <c r="Y466" s="270"/>
      <c r="Z466" s="270"/>
      <c r="AA466" s="303">
        <f t="shared" si="85"/>
        <v>14.79972844534962</v>
      </c>
      <c r="AB466" s="33">
        <f t="shared" si="86"/>
        <v>6.9900106908840316</v>
      </c>
      <c r="AC466" s="257">
        <f t="shared" si="87"/>
        <v>587.16089803425871</v>
      </c>
      <c r="AD466" s="258">
        <f t="shared" si="88"/>
        <v>35.516918367656295</v>
      </c>
      <c r="AE466" s="324">
        <f t="shared" si="93"/>
        <v>71.111604302931582</v>
      </c>
      <c r="AF466" s="258"/>
      <c r="AG466" s="256">
        <f>[1]!srEnew($C$11,$AB466,$C$49)</f>
        <v>1.6176937858160314</v>
      </c>
      <c r="AH466" s="259">
        <f t="shared" si="89"/>
        <v>135.88627800854664</v>
      </c>
      <c r="AI466" s="256">
        <f t="shared" si="90"/>
        <v>39.768985918577975</v>
      </c>
      <c r="AJ466" s="324">
        <f t="shared" si="91"/>
        <v>21.111604302931582</v>
      </c>
    </row>
    <row r="467" spans="6:36">
      <c r="F467" s="43">
        <v>0</v>
      </c>
      <c r="G467" s="43">
        <v>2</v>
      </c>
      <c r="H467" s="43">
        <v>3</v>
      </c>
      <c r="I467" s="43">
        <v>0</v>
      </c>
      <c r="J467" s="43">
        <v>0</v>
      </c>
      <c r="K467" s="43">
        <v>6</v>
      </c>
      <c r="L467" s="43">
        <v>7</v>
      </c>
      <c r="M467" s="43">
        <v>8</v>
      </c>
      <c r="N467" s="43">
        <v>0</v>
      </c>
      <c r="O467" s="296" t="s">
        <v>145</v>
      </c>
      <c r="P467" s="43">
        <v>0</v>
      </c>
      <c r="Q467" s="43">
        <v>0</v>
      </c>
      <c r="R467" s="254">
        <f t="shared" si="82"/>
        <v>825.22</v>
      </c>
      <c r="S467" s="302">
        <f t="shared" si="92"/>
        <v>0.55999999999994543</v>
      </c>
      <c r="T467" s="297" t="str">
        <f t="shared" si="83"/>
        <v>023006780A000</v>
      </c>
      <c r="U467" s="270">
        <f t="shared" si="84"/>
        <v>144.77999999999997</v>
      </c>
      <c r="V467" s="270"/>
      <c r="W467" s="270"/>
      <c r="X467" s="270"/>
      <c r="Y467" s="270"/>
      <c r="Z467" s="270"/>
      <c r="AA467" s="303">
        <f t="shared" si="85"/>
        <v>14.754469336954061</v>
      </c>
      <c r="AB467" s="33">
        <f t="shared" si="86"/>
        <v>6.9264567660790712</v>
      </c>
      <c r="AC467" s="257">
        <f t="shared" si="87"/>
        <v>581.82236835064202</v>
      </c>
      <c r="AD467" s="258">
        <f t="shared" si="88"/>
        <v>35.612178023624814</v>
      </c>
      <c r="AE467" s="324">
        <f t="shared" si="93"/>
        <v>70.467777623087414</v>
      </c>
      <c r="AF467" s="258"/>
      <c r="AG467" s="256">
        <f>[1]!srEnew($C$11,$AB467,$C$49)</f>
        <v>1.5473763240593508</v>
      </c>
      <c r="AH467" s="259">
        <f t="shared" si="89"/>
        <v>129.97961122098548</v>
      </c>
      <c r="AI467" s="256">
        <f t="shared" si="90"/>
        <v>39.54215620341941</v>
      </c>
      <c r="AJ467" s="324">
        <f t="shared" si="91"/>
        <v>20.467777623087414</v>
      </c>
    </row>
    <row r="468" spans="6:36">
      <c r="F468" s="43">
        <v>1</v>
      </c>
      <c r="G468" s="43">
        <v>2</v>
      </c>
      <c r="H468" s="43">
        <v>3</v>
      </c>
      <c r="I468" s="43">
        <v>0</v>
      </c>
      <c r="J468" s="296">
        <v>5</v>
      </c>
      <c r="K468" s="43">
        <v>0</v>
      </c>
      <c r="L468" s="43">
        <v>7</v>
      </c>
      <c r="M468" s="43">
        <v>8</v>
      </c>
      <c r="N468" s="43">
        <v>0</v>
      </c>
      <c r="O468" s="43">
        <v>0</v>
      </c>
      <c r="P468" s="43">
        <v>0</v>
      </c>
      <c r="Q468" s="43">
        <v>0</v>
      </c>
      <c r="R468" s="254">
        <f t="shared" si="82"/>
        <v>829.37999999999988</v>
      </c>
      <c r="S468" s="302">
        <f t="shared" si="92"/>
        <v>4.1599999999998545</v>
      </c>
      <c r="T468" s="297" t="str">
        <f t="shared" si="83"/>
        <v>1230507800000</v>
      </c>
      <c r="U468" s="270">
        <f t="shared" si="84"/>
        <v>140.62000000000012</v>
      </c>
      <c r="V468" s="270"/>
      <c r="W468" s="270"/>
      <c r="X468" s="270"/>
      <c r="Y468" s="270"/>
      <c r="Z468" s="270"/>
      <c r="AA468" s="303">
        <f t="shared" si="85"/>
        <v>14.418258817444164</v>
      </c>
      <c r="AB468" s="33">
        <f t="shared" si="86"/>
        <v>6.4523771817744171</v>
      </c>
      <c r="AC468" s="257">
        <f t="shared" si="87"/>
        <v>541.99968326905105</v>
      </c>
      <c r="AD468" s="258">
        <f t="shared" si="88"/>
        <v>36.322830054217555</v>
      </c>
      <c r="AE468" s="324">
        <f t="shared" si="93"/>
        <v>65.689162752440396</v>
      </c>
      <c r="AF468" s="258"/>
      <c r="AG468" s="256">
        <f>[1]!srEnew($C$11,$AB468,$C$49)</f>
        <v>1.03980084986166</v>
      </c>
      <c r="AH468" s="259">
        <f t="shared" si="89"/>
        <v>87.343271388379435</v>
      </c>
      <c r="AI468" s="256">
        <f t="shared" si="90"/>
        <v>36.934720114154885</v>
      </c>
      <c r="AJ468" s="324">
        <f t="shared" si="91"/>
        <v>15.689162752440394</v>
      </c>
    </row>
    <row r="469" spans="6:36">
      <c r="F469" s="43">
        <v>1</v>
      </c>
      <c r="G469" s="43">
        <v>2</v>
      </c>
      <c r="H469" s="43">
        <v>3</v>
      </c>
      <c r="I469" s="43">
        <v>0</v>
      </c>
      <c r="J469" s="43">
        <v>0</v>
      </c>
      <c r="K469" s="43">
        <v>6</v>
      </c>
      <c r="L469" s="43">
        <v>7</v>
      </c>
      <c r="M469" s="43">
        <v>8</v>
      </c>
      <c r="N469" s="43">
        <v>0</v>
      </c>
      <c r="O469" s="43">
        <v>0</v>
      </c>
      <c r="P469" s="43">
        <v>0</v>
      </c>
      <c r="Q469" s="43">
        <v>0</v>
      </c>
      <c r="R469" s="254">
        <f t="shared" si="82"/>
        <v>829.94</v>
      </c>
      <c r="S469" s="302">
        <f t="shared" si="92"/>
        <v>0.5600000000001728</v>
      </c>
      <c r="T469" s="297" t="str">
        <f t="shared" si="83"/>
        <v>1230067800000</v>
      </c>
      <c r="U469" s="270">
        <f t="shared" si="84"/>
        <v>140.05999999999995</v>
      </c>
      <c r="V469" s="270"/>
      <c r="W469" s="270"/>
      <c r="X469" s="270"/>
      <c r="Y469" s="270"/>
      <c r="Z469" s="270"/>
      <c r="AA469" s="303">
        <f t="shared" si="85"/>
        <v>14.372999709048585</v>
      </c>
      <c r="AB469" s="33">
        <f t="shared" si="86"/>
        <v>6.3874846086034269</v>
      </c>
      <c r="AC469" s="257">
        <f t="shared" si="87"/>
        <v>536.54870712268792</v>
      </c>
      <c r="AD469" s="258">
        <f t="shared" si="88"/>
        <v>36.4201397901872</v>
      </c>
      <c r="AE469" s="324">
        <f t="shared" si="93"/>
        <v>65.048127957628097</v>
      </c>
      <c r="AF469" s="258"/>
      <c r="AG469" s="256">
        <f>[1]!srEnew($C$11,$AB469,$C$49)</f>
        <v>0.97457549426415302</v>
      </c>
      <c r="AH469" s="259">
        <f t="shared" si="89"/>
        <v>81.864341518188851</v>
      </c>
      <c r="AI469" s="256">
        <f t="shared" si="90"/>
        <v>36.44950608485081</v>
      </c>
      <c r="AJ469" s="324">
        <f t="shared" si="91"/>
        <v>15.048127957628097</v>
      </c>
    </row>
    <row r="470" spans="6:36">
      <c r="F470" s="268">
        <v>0</v>
      </c>
      <c r="G470" s="268">
        <v>0</v>
      </c>
      <c r="H470" s="269">
        <v>0</v>
      </c>
      <c r="I470" s="312">
        <v>4</v>
      </c>
      <c r="J470" s="296">
        <v>5</v>
      </c>
      <c r="K470" s="296">
        <v>0</v>
      </c>
      <c r="L470" s="43">
        <v>7</v>
      </c>
      <c r="M470" s="43">
        <v>8</v>
      </c>
      <c r="N470" s="296">
        <v>0</v>
      </c>
      <c r="O470" s="296">
        <v>0</v>
      </c>
      <c r="P470" s="296">
        <v>0</v>
      </c>
      <c r="Q470" s="296">
        <v>0</v>
      </c>
      <c r="R470" s="254">
        <f t="shared" si="82"/>
        <v>831.17</v>
      </c>
      <c r="S470" s="302">
        <f t="shared" si="92"/>
        <v>1.2299999999999045</v>
      </c>
      <c r="T470" s="297" t="str">
        <f t="shared" si="83"/>
        <v>0004507800000</v>
      </c>
      <c r="U470" s="270">
        <f t="shared" si="84"/>
        <v>138.83000000000004</v>
      </c>
      <c r="V470" s="270"/>
      <c r="W470" s="270"/>
      <c r="X470" s="270"/>
      <c r="Y470" s="270"/>
      <c r="Z470" s="270"/>
      <c r="AA470" s="303">
        <f t="shared" si="85"/>
        <v>14.273031655844161</v>
      </c>
      <c r="AB470" s="33">
        <f t="shared" si="86"/>
        <v>6.2450407289997996</v>
      </c>
      <c r="AC470" s="257">
        <f t="shared" si="87"/>
        <v>524.58342123598311</v>
      </c>
      <c r="AD470" s="258">
        <f t="shared" si="88"/>
        <v>36.633741680779472</v>
      </c>
      <c r="AE470" s="324">
        <f t="shared" si="93"/>
        <v>63.641010337351616</v>
      </c>
      <c r="AF470" s="258"/>
      <c r="AG470" s="256">
        <f>[1]!srEnew($C$11,$AB470,$C$49)</f>
        <v>0.83540046609126506</v>
      </c>
      <c r="AH470" s="259">
        <f t="shared" si="89"/>
        <v>70.173639151666265</v>
      </c>
      <c r="AI470" s="256">
        <f t="shared" si="90"/>
        <v>35.211263131753476</v>
      </c>
      <c r="AJ470" s="324">
        <f t="shared" si="91"/>
        <v>13.641010337351616</v>
      </c>
    </row>
    <row r="471" spans="6:36">
      <c r="F471" s="268">
        <v>0</v>
      </c>
      <c r="G471" s="268">
        <v>0</v>
      </c>
      <c r="H471" s="269">
        <v>0</v>
      </c>
      <c r="I471" s="312">
        <v>4</v>
      </c>
      <c r="J471" s="296">
        <v>0</v>
      </c>
      <c r="K471" s="43">
        <v>6</v>
      </c>
      <c r="L471" s="43">
        <v>7</v>
      </c>
      <c r="M471" s="43">
        <v>8</v>
      </c>
      <c r="N471" s="296">
        <v>0</v>
      </c>
      <c r="O471" s="296">
        <v>0</v>
      </c>
      <c r="P471" s="296">
        <v>0</v>
      </c>
      <c r="Q471" s="296">
        <v>0</v>
      </c>
      <c r="R471" s="254">
        <f t="shared" ref="R471:R534" si="94">[2]!e5aEDthkI(ThEDtbl,F471:Q471)</f>
        <v>831.73</v>
      </c>
      <c r="S471" s="302">
        <f t="shared" si="92"/>
        <v>0.56000000000005912</v>
      </c>
      <c r="T471" s="297" t="str">
        <f t="shared" ref="T471:T534" si="95">[2]!e5aEDflgI2S(F471:Q471)</f>
        <v>0004067800000</v>
      </c>
      <c r="U471" s="270">
        <f t="shared" ref="U471:U534" si="96">$C$43-$R471</f>
        <v>138.26999999999998</v>
      </c>
      <c r="V471" s="270"/>
      <c r="W471" s="270"/>
      <c r="X471" s="270"/>
      <c r="Y471" s="270"/>
      <c r="Z471" s="270"/>
      <c r="AA471" s="303">
        <f t="shared" ref="AA471:AA534" si="97">[1]!srRng2E($C$12,U471)</f>
        <v>14.225683170995671</v>
      </c>
      <c r="AB471" s="33">
        <f t="shared" ref="AB471:AB534" si="98">[1]!srEnewGas($C$13,AA471,$C$35,$C$39*100,$C$38)</f>
        <v>6.1804767719772089</v>
      </c>
      <c r="AC471" s="257">
        <f t="shared" ref="AC471:AC534" si="99">AB471*$C$7</f>
        <v>519.1600488460856</v>
      </c>
      <c r="AD471" s="258">
        <f t="shared" ref="AD471:AD534" si="100">[1]!srE2LETt($C$11,AB471,0)</f>
        <v>36.730558640009448</v>
      </c>
      <c r="AE471" s="324">
        <f t="shared" si="93"/>
        <v>63.003221744299658</v>
      </c>
      <c r="AF471" s="258"/>
      <c r="AG471" s="256">
        <f>[1]!srEnew($C$11,$AB471,$C$49)</f>
        <v>0.77316909904569719</v>
      </c>
      <c r="AH471" s="259">
        <f t="shared" ref="AH471:AH534" si="101">AG471*$C$7</f>
        <v>64.946204319838557</v>
      </c>
      <c r="AI471" s="256">
        <f t="shared" ref="AI471:AI534" si="102">[1]!srE2LETt($C$11,AG471,0)</f>
        <v>34.555486835343558</v>
      </c>
      <c r="AJ471" s="324">
        <f t="shared" si="91"/>
        <v>13.003221744299658</v>
      </c>
    </row>
    <row r="472" spans="6:36">
      <c r="F472" s="43">
        <v>1</v>
      </c>
      <c r="G472" s="43">
        <v>2</v>
      </c>
      <c r="H472" s="43">
        <v>3</v>
      </c>
      <c r="I472" s="43">
        <v>0</v>
      </c>
      <c r="J472" s="296">
        <v>5</v>
      </c>
      <c r="K472" s="43">
        <v>0</v>
      </c>
      <c r="L472" s="43">
        <v>7</v>
      </c>
      <c r="M472" s="43">
        <v>8</v>
      </c>
      <c r="N472" s="43">
        <v>0</v>
      </c>
      <c r="O472" s="296" t="s">
        <v>145</v>
      </c>
      <c r="P472" s="43">
        <v>0</v>
      </c>
      <c r="Q472" s="43">
        <v>0</v>
      </c>
      <c r="R472" s="254">
        <f t="shared" si="94"/>
        <v>834.8599999999999</v>
      </c>
      <c r="S472" s="302">
        <f t="shared" si="92"/>
        <v>3.1299999999998818</v>
      </c>
      <c r="T472" s="297" t="str">
        <f t="shared" si="95"/>
        <v>123050780A000</v>
      </c>
      <c r="U472" s="270">
        <f t="shared" si="96"/>
        <v>135.1400000000001</v>
      </c>
      <c r="V472" s="270"/>
      <c r="W472" s="270"/>
      <c r="X472" s="270"/>
      <c r="Y472" s="270"/>
      <c r="Z472" s="270"/>
      <c r="AA472" s="303">
        <f t="shared" si="97"/>
        <v>13.96103896103897</v>
      </c>
      <c r="AB472" s="33">
        <f t="shared" si="98"/>
        <v>5.8168924454222344</v>
      </c>
      <c r="AC472" s="257">
        <f t="shared" si="99"/>
        <v>488.6189654154677</v>
      </c>
      <c r="AD472" s="258">
        <f t="shared" si="100"/>
        <v>37.273616385245845</v>
      </c>
      <c r="AE472" s="324">
        <f t="shared" si="93"/>
        <v>59.443457229695689</v>
      </c>
      <c r="AF472" s="258"/>
      <c r="AG472" s="256">
        <f>[1]!srEnew($C$11,$AB472,$C$49)</f>
        <v>0.45580830271955097</v>
      </c>
      <c r="AH472" s="259">
        <f t="shared" si="101"/>
        <v>38.287897428442278</v>
      </c>
      <c r="AI472" s="256">
        <f t="shared" si="102"/>
        <v>29.438552916959381</v>
      </c>
      <c r="AJ472" s="324">
        <f t="shared" ref="AJ472:AJ535" si="103">[1]!srE2Rng($C$11,AG472)</f>
        <v>9.4434572296956887</v>
      </c>
    </row>
    <row r="473" spans="6:36">
      <c r="F473" s="43">
        <v>1</v>
      </c>
      <c r="G473" s="43">
        <v>2</v>
      </c>
      <c r="H473" s="43">
        <v>3</v>
      </c>
      <c r="I473" s="43">
        <v>0</v>
      </c>
      <c r="J473" s="43">
        <v>0</v>
      </c>
      <c r="K473" s="43">
        <v>6</v>
      </c>
      <c r="L473" s="43">
        <v>7</v>
      </c>
      <c r="M473" s="43">
        <v>8</v>
      </c>
      <c r="N473" s="43">
        <v>0</v>
      </c>
      <c r="O473" s="296" t="s">
        <v>314</v>
      </c>
      <c r="P473" s="43">
        <v>0</v>
      </c>
      <c r="Q473" s="43">
        <v>0</v>
      </c>
      <c r="R473" s="254">
        <f t="shared" si="94"/>
        <v>835.42000000000007</v>
      </c>
      <c r="S473" s="302">
        <f t="shared" si="92"/>
        <v>0.5600000000001728</v>
      </c>
      <c r="T473" s="297" t="str">
        <f t="shared" si="95"/>
        <v>123006780A000</v>
      </c>
      <c r="U473" s="270">
        <f t="shared" si="96"/>
        <v>134.57999999999993</v>
      </c>
      <c r="V473" s="270"/>
      <c r="W473" s="270"/>
      <c r="X473" s="270"/>
      <c r="Y473" s="270"/>
      <c r="Z473" s="270"/>
      <c r="AA473" s="303">
        <f t="shared" si="97"/>
        <v>13.913690476190471</v>
      </c>
      <c r="AB473" s="33">
        <f t="shared" si="98"/>
        <v>5.7510068106714325</v>
      </c>
      <c r="AC473" s="257">
        <f t="shared" si="99"/>
        <v>483.08457209640034</v>
      </c>
      <c r="AD473" s="258">
        <f t="shared" si="100"/>
        <v>37.371367053804541</v>
      </c>
      <c r="AE473" s="324">
        <f t="shared" si="93"/>
        <v>58.808108876666758</v>
      </c>
      <c r="AF473" s="258"/>
      <c r="AG473" s="256">
        <f>[1]!srEnew($C$11,$AB473,$C$49)</f>
        <v>0.40507546372609565</v>
      </c>
      <c r="AH473" s="259">
        <f t="shared" si="101"/>
        <v>34.026338952992035</v>
      </c>
      <c r="AI473" s="256">
        <f t="shared" si="102"/>
        <v>28.179527429003606</v>
      </c>
      <c r="AJ473" s="324">
        <f t="shared" si="103"/>
        <v>8.8081088766667577</v>
      </c>
    </row>
    <row r="474" spans="6:36">
      <c r="F474" s="268">
        <v>0</v>
      </c>
      <c r="G474" s="268">
        <v>0</v>
      </c>
      <c r="H474" s="269">
        <v>0</v>
      </c>
      <c r="I474" s="312">
        <v>4</v>
      </c>
      <c r="J474" s="296">
        <v>5</v>
      </c>
      <c r="K474" s="296">
        <v>0</v>
      </c>
      <c r="L474" s="43">
        <v>7</v>
      </c>
      <c r="M474" s="43">
        <v>8</v>
      </c>
      <c r="N474" s="296">
        <v>0</v>
      </c>
      <c r="O474" s="296" t="s">
        <v>145</v>
      </c>
      <c r="P474" s="296">
        <v>0</v>
      </c>
      <c r="Q474" s="296">
        <v>0</v>
      </c>
      <c r="R474" s="254">
        <f t="shared" si="94"/>
        <v>836.65</v>
      </c>
      <c r="S474" s="302">
        <f t="shared" ref="S474:S537" si="104">R474-R473</f>
        <v>1.2299999999999045</v>
      </c>
      <c r="T474" s="297" t="str">
        <f t="shared" si="95"/>
        <v>000450780A000</v>
      </c>
      <c r="U474" s="270">
        <f t="shared" si="96"/>
        <v>133.35000000000002</v>
      </c>
      <c r="V474" s="270"/>
      <c r="W474" s="270"/>
      <c r="X474" s="270"/>
      <c r="Y474" s="270"/>
      <c r="Z474" s="270"/>
      <c r="AA474" s="303">
        <f t="shared" si="97"/>
        <v>13.809692911255414</v>
      </c>
      <c r="AB474" s="33">
        <f t="shared" si="98"/>
        <v>5.6062937200581162</v>
      </c>
      <c r="AC474" s="257">
        <f t="shared" si="99"/>
        <v>470.92867248488176</v>
      </c>
      <c r="AD474" s="258">
        <f t="shared" si="100"/>
        <v>37.586069415103026</v>
      </c>
      <c r="AE474" s="324">
        <f t="shared" si="93"/>
        <v>57.412611601264423</v>
      </c>
      <c r="AF474" s="258"/>
      <c r="AG474" s="256">
        <f>[1]!srEnew($C$11,$AB474,$C$49)</f>
        <v>0.30205581074719556</v>
      </c>
      <c r="AH474" s="259">
        <f t="shared" si="101"/>
        <v>25.372688102764428</v>
      </c>
      <c r="AI474" s="256">
        <f t="shared" si="102"/>
        <v>24.931673183481994</v>
      </c>
      <c r="AJ474" s="324">
        <f t="shared" si="103"/>
        <v>7.4126116012644232</v>
      </c>
    </row>
    <row r="475" spans="6:36">
      <c r="F475" s="268">
        <v>0</v>
      </c>
      <c r="G475" s="268">
        <v>0</v>
      </c>
      <c r="H475" s="269">
        <v>0</v>
      </c>
      <c r="I475" s="312">
        <v>4</v>
      </c>
      <c r="J475" s="296">
        <v>0</v>
      </c>
      <c r="K475" s="43">
        <v>6</v>
      </c>
      <c r="L475" s="43">
        <v>7</v>
      </c>
      <c r="M475" s="43">
        <v>8</v>
      </c>
      <c r="N475" s="296">
        <v>0</v>
      </c>
      <c r="O475" s="296" t="s">
        <v>145</v>
      </c>
      <c r="P475" s="296">
        <v>0</v>
      </c>
      <c r="Q475" s="296">
        <v>0</v>
      </c>
      <c r="R475" s="254">
        <f t="shared" si="94"/>
        <v>837.21</v>
      </c>
      <c r="S475" s="302">
        <f t="shared" si="104"/>
        <v>0.56000000000005912</v>
      </c>
      <c r="T475" s="297" t="str">
        <f t="shared" si="95"/>
        <v>000406780A000</v>
      </c>
      <c r="U475" s="270">
        <f t="shared" si="96"/>
        <v>132.78999999999996</v>
      </c>
      <c r="V475" s="270"/>
      <c r="W475" s="270"/>
      <c r="X475" s="270"/>
      <c r="Y475" s="270"/>
      <c r="Z475" s="270"/>
      <c r="AA475" s="303">
        <f t="shared" si="97"/>
        <v>13.762344426406925</v>
      </c>
      <c r="AB475" s="33">
        <f t="shared" si="98"/>
        <v>5.5404080853073268</v>
      </c>
      <c r="AC475" s="257">
        <f t="shared" si="99"/>
        <v>465.39427916581542</v>
      </c>
      <c r="AD475" s="258">
        <f t="shared" si="100"/>
        <v>37.683820083661701</v>
      </c>
      <c r="AE475" s="324">
        <f t="shared" si="93"/>
        <v>56.777263248235613</v>
      </c>
      <c r="AF475" s="258"/>
      <c r="AG475" s="256">
        <f>[1]!srEnew($C$11,$AB475,$C$49)</f>
        <v>0.25945182676264011</v>
      </c>
      <c r="AH475" s="259">
        <f t="shared" si="101"/>
        <v>21.793953448061771</v>
      </c>
      <c r="AI475" s="256">
        <f t="shared" si="102"/>
        <v>23.23284943037234</v>
      </c>
      <c r="AJ475" s="324">
        <f t="shared" si="103"/>
        <v>6.777263248235613</v>
      </c>
    </row>
    <row r="476" spans="6:36">
      <c r="F476" s="43">
        <v>1</v>
      </c>
      <c r="G476" s="43">
        <v>0</v>
      </c>
      <c r="H476" s="43">
        <v>0</v>
      </c>
      <c r="I476" s="296">
        <v>4</v>
      </c>
      <c r="J476" s="296">
        <v>5</v>
      </c>
      <c r="K476" s="43">
        <v>0</v>
      </c>
      <c r="L476" s="43">
        <v>7</v>
      </c>
      <c r="M476" s="43">
        <v>8</v>
      </c>
      <c r="N476" s="43">
        <v>0</v>
      </c>
      <c r="O476" s="43">
        <v>0</v>
      </c>
      <c r="P476" s="43">
        <v>0</v>
      </c>
      <c r="Q476" s="43">
        <v>0</v>
      </c>
      <c r="R476" s="254">
        <f t="shared" si="94"/>
        <v>841.36999999999989</v>
      </c>
      <c r="S476" s="302">
        <f t="shared" si="104"/>
        <v>4.1599999999998545</v>
      </c>
      <c r="T476" s="297" t="str">
        <f t="shared" si="95"/>
        <v>1004507800000</v>
      </c>
      <c r="U476" s="270">
        <f t="shared" si="96"/>
        <v>128.63000000000011</v>
      </c>
      <c r="V476" s="270"/>
      <c r="W476" s="270"/>
      <c r="X476" s="270"/>
      <c r="Y476" s="270"/>
      <c r="Z476" s="270"/>
      <c r="AA476" s="303">
        <f t="shared" si="97"/>
        <v>13.410612824675333</v>
      </c>
      <c r="AB476" s="33">
        <f t="shared" si="98"/>
        <v>5.0448996581476466</v>
      </c>
      <c r="AC476" s="257">
        <f t="shared" si="99"/>
        <v>423.77157128440234</v>
      </c>
      <c r="AD476" s="258">
        <f t="shared" si="100"/>
        <v>38.398366700061651</v>
      </c>
      <c r="AE476" s="324">
        <f t="shared" si="93"/>
        <v>52.061924612366823</v>
      </c>
      <c r="AF476" s="258"/>
      <c r="AG476" s="256">
        <f>[1]!srEnew($C$11,$AB476,$C$49)</f>
        <v>4.3883241676591543E-2</v>
      </c>
      <c r="AH476" s="259">
        <f t="shared" si="101"/>
        <v>3.6861923008336897</v>
      </c>
      <c r="AI476" s="256">
        <f t="shared" si="102"/>
        <v>9.4277738371004709</v>
      </c>
      <c r="AJ476" s="324">
        <f t="shared" si="103"/>
        <v>2.0619246123668233</v>
      </c>
    </row>
    <row r="477" spans="6:36">
      <c r="F477" s="43">
        <v>1</v>
      </c>
      <c r="G477" s="43">
        <v>0</v>
      </c>
      <c r="H477" s="43">
        <v>0</v>
      </c>
      <c r="I477" s="296">
        <v>4</v>
      </c>
      <c r="J477" s="43">
        <v>0</v>
      </c>
      <c r="K477" s="43">
        <v>6</v>
      </c>
      <c r="L477" s="43">
        <v>7</v>
      </c>
      <c r="M477" s="43">
        <v>8</v>
      </c>
      <c r="N477" s="43">
        <v>0</v>
      </c>
      <c r="O477" s="43">
        <v>0</v>
      </c>
      <c r="P477" s="43">
        <v>0</v>
      </c>
      <c r="Q477" s="43">
        <v>0</v>
      </c>
      <c r="R477" s="254">
        <f t="shared" si="94"/>
        <v>841.93000000000006</v>
      </c>
      <c r="S477" s="302">
        <f t="shared" si="104"/>
        <v>0.5600000000001728</v>
      </c>
      <c r="T477" s="297" t="str">
        <f t="shared" si="95"/>
        <v>1004067800000</v>
      </c>
      <c r="U477" s="270">
        <f t="shared" si="96"/>
        <v>128.06999999999994</v>
      </c>
      <c r="V477" s="270"/>
      <c r="W477" s="270"/>
      <c r="X477" s="270"/>
      <c r="Y477" s="270"/>
      <c r="Z477" s="270"/>
      <c r="AA477" s="303">
        <f t="shared" si="97"/>
        <v>13.363264339826834</v>
      </c>
      <c r="AB477" s="33">
        <f t="shared" si="98"/>
        <v>4.9777073145656701</v>
      </c>
      <c r="AC477" s="257">
        <f t="shared" si="99"/>
        <v>418.12741442351626</v>
      </c>
      <c r="AD477" s="258">
        <f t="shared" si="100"/>
        <v>38.493620877740085</v>
      </c>
      <c r="AE477" s="324">
        <f t="shared" si="93"/>
        <v>51.427521381203235</v>
      </c>
      <c r="AF477" s="258"/>
      <c r="AG477" s="256">
        <f>[1]!srEnew($C$11,$AB477,$C$49)</f>
        <v>2.8331533452455007E-2</v>
      </c>
      <c r="AH477" s="259">
        <f t="shared" si="101"/>
        <v>2.3798488100062207</v>
      </c>
      <c r="AI477" s="256">
        <f t="shared" si="102"/>
        <v>7.6307107530486098</v>
      </c>
      <c r="AJ477" s="324">
        <f t="shared" si="103"/>
        <v>1.4275213812032348</v>
      </c>
    </row>
    <row r="478" spans="6:36">
      <c r="F478" s="43">
        <v>0</v>
      </c>
      <c r="G478" s="43">
        <v>2</v>
      </c>
      <c r="H478" s="43">
        <v>0</v>
      </c>
      <c r="I478" s="296">
        <v>4</v>
      </c>
      <c r="J478" s="296">
        <v>5</v>
      </c>
      <c r="K478" s="43">
        <v>0</v>
      </c>
      <c r="L478" s="43">
        <v>7</v>
      </c>
      <c r="M478" s="43">
        <v>8</v>
      </c>
      <c r="N478" s="43">
        <v>0</v>
      </c>
      <c r="O478" s="43">
        <v>0</v>
      </c>
      <c r="P478" s="43">
        <v>0</v>
      </c>
      <c r="Q478" s="43">
        <v>0</v>
      </c>
      <c r="R478" s="254">
        <f t="shared" si="94"/>
        <v>843.97</v>
      </c>
      <c r="S478" s="302">
        <f t="shared" si="104"/>
        <v>2.0399999999999636</v>
      </c>
      <c r="T478" s="297" t="str">
        <f t="shared" si="95"/>
        <v>0204507800000</v>
      </c>
      <c r="U478" s="270">
        <f t="shared" si="96"/>
        <v>126.02999999999997</v>
      </c>
      <c r="V478" s="270"/>
      <c r="W478" s="270"/>
      <c r="X478" s="270"/>
      <c r="Y478" s="270"/>
      <c r="Z478" s="270"/>
      <c r="AA478" s="303">
        <f t="shared" si="97"/>
        <v>13.19078057359307</v>
      </c>
      <c r="AB478" s="33">
        <f t="shared" si="98"/>
        <v>4.7325677272899078</v>
      </c>
      <c r="AC478" s="257">
        <f t="shared" si="99"/>
        <v>397.53568909235224</v>
      </c>
      <c r="AD478" s="258">
        <f t="shared" si="100"/>
        <v>38.839202733952774</v>
      </c>
      <c r="AE478" s="324">
        <f t="shared" ref="AE478:AE541" si="105">[1]!srE2Rng($C$11,AB478)</f>
        <v>49.117940075795687</v>
      </c>
      <c r="AF478" s="258"/>
      <c r="AG478" s="256">
        <f>[1]!srEnew($C$11,$AB478,$C$49)</f>
        <v>0</v>
      </c>
      <c r="AH478" s="259">
        <f t="shared" si="101"/>
        <v>0</v>
      </c>
      <c r="AI478" s="256" t="e">
        <f t="shared" si="102"/>
        <v>#N/A</v>
      </c>
      <c r="AJ478" s="324">
        <f t="shared" si="103"/>
        <v>0</v>
      </c>
    </row>
    <row r="479" spans="6:36">
      <c r="F479" s="43">
        <v>0</v>
      </c>
      <c r="G479" s="43">
        <v>2</v>
      </c>
      <c r="H479" s="43">
        <v>0</v>
      </c>
      <c r="I479" s="296">
        <v>4</v>
      </c>
      <c r="J479" s="43">
        <v>0</v>
      </c>
      <c r="K479" s="43">
        <v>6</v>
      </c>
      <c r="L479" s="43">
        <v>7</v>
      </c>
      <c r="M479" s="43">
        <v>8</v>
      </c>
      <c r="N479" s="43">
        <v>0</v>
      </c>
      <c r="O479" s="43">
        <v>0</v>
      </c>
      <c r="P479" s="43">
        <v>0</v>
      </c>
      <c r="Q479" s="43">
        <v>0</v>
      </c>
      <c r="R479" s="254">
        <f t="shared" si="94"/>
        <v>844.53</v>
      </c>
      <c r="S479" s="302">
        <f t="shared" si="104"/>
        <v>0.55999999999994543</v>
      </c>
      <c r="T479" s="297" t="str">
        <f t="shared" si="95"/>
        <v>0204067800000</v>
      </c>
      <c r="U479" s="270">
        <f t="shared" si="96"/>
        <v>125.47000000000003</v>
      </c>
      <c r="V479" s="270"/>
      <c r="W479" s="270"/>
      <c r="X479" s="270"/>
      <c r="Y479" s="270"/>
      <c r="Z479" s="270"/>
      <c r="AA479" s="303">
        <f t="shared" si="97"/>
        <v>13.143432088744591</v>
      </c>
      <c r="AB479" s="33">
        <f t="shared" si="98"/>
        <v>4.6645230495398993</v>
      </c>
      <c r="AC479" s="257">
        <f t="shared" si="99"/>
        <v>391.81993616135156</v>
      </c>
      <c r="AD479" s="258">
        <f t="shared" si="100"/>
        <v>38.931173771214922</v>
      </c>
      <c r="AE479" s="324">
        <f t="shared" si="105"/>
        <v>48.486920952213211</v>
      </c>
      <c r="AF479" s="258"/>
      <c r="AG479" s="256">
        <f>[1]!srEnew($C$11,$AB479,$C$49)</f>
        <v>0</v>
      </c>
      <c r="AH479" s="259">
        <f t="shared" si="101"/>
        <v>0</v>
      </c>
      <c r="AI479" s="256" t="e">
        <f t="shared" si="102"/>
        <v>#N/A</v>
      </c>
      <c r="AJ479" s="324">
        <f t="shared" si="103"/>
        <v>0</v>
      </c>
    </row>
    <row r="480" spans="6:36">
      <c r="F480" s="43">
        <v>1</v>
      </c>
      <c r="G480" s="43">
        <v>0</v>
      </c>
      <c r="H480" s="43">
        <v>0</v>
      </c>
      <c r="I480" s="296">
        <v>4</v>
      </c>
      <c r="J480" s="296">
        <v>5</v>
      </c>
      <c r="K480" s="43">
        <v>0</v>
      </c>
      <c r="L480" s="43">
        <v>7</v>
      </c>
      <c r="M480" s="43">
        <v>8</v>
      </c>
      <c r="N480" s="43">
        <v>0</v>
      </c>
      <c r="O480" s="296" t="s">
        <v>145</v>
      </c>
      <c r="P480" s="43">
        <v>0</v>
      </c>
      <c r="Q480" s="43">
        <v>0</v>
      </c>
      <c r="R480" s="254">
        <f t="shared" si="94"/>
        <v>846.84999999999991</v>
      </c>
      <c r="S480" s="302">
        <f t="shared" si="104"/>
        <v>2.3199999999999363</v>
      </c>
      <c r="T480" s="297" t="str">
        <f t="shared" si="95"/>
        <v>100450780A000</v>
      </c>
      <c r="U480" s="270">
        <f t="shared" si="96"/>
        <v>123.15000000000009</v>
      </c>
      <c r="V480" s="270"/>
      <c r="W480" s="270"/>
      <c r="X480" s="270"/>
      <c r="Y480" s="270"/>
      <c r="Z480" s="270"/>
      <c r="AA480" s="303">
        <f t="shared" si="97"/>
        <v>12.940228174603183</v>
      </c>
      <c r="AB480" s="33">
        <f t="shared" si="98"/>
        <v>4.3828615448826227</v>
      </c>
      <c r="AC480" s="257">
        <f t="shared" si="99"/>
        <v>368.16036977014028</v>
      </c>
      <c r="AD480" s="258">
        <f t="shared" si="100"/>
        <v>39.306482757629404</v>
      </c>
      <c r="AE480" s="324">
        <f t="shared" si="105"/>
        <v>45.88311237889932</v>
      </c>
      <c r="AF480" s="258"/>
      <c r="AG480" s="256">
        <f>[1]!srEnew($C$11,$AB480,$C$49)</f>
        <v>0</v>
      </c>
      <c r="AH480" s="259">
        <f t="shared" si="101"/>
        <v>0</v>
      </c>
      <c r="AI480" s="256" t="e">
        <f t="shared" si="102"/>
        <v>#N/A</v>
      </c>
      <c r="AJ480" s="324">
        <f t="shared" si="103"/>
        <v>0</v>
      </c>
    </row>
    <row r="481" spans="6:36">
      <c r="F481" s="43">
        <v>1</v>
      </c>
      <c r="G481" s="43">
        <v>0</v>
      </c>
      <c r="H481" s="43">
        <v>0</v>
      </c>
      <c r="I481" s="296">
        <v>4</v>
      </c>
      <c r="J481" s="43">
        <v>0</v>
      </c>
      <c r="K481" s="43">
        <v>6</v>
      </c>
      <c r="L481" s="43">
        <v>7</v>
      </c>
      <c r="M481" s="43">
        <v>8</v>
      </c>
      <c r="N481" s="43">
        <v>0</v>
      </c>
      <c r="O481" s="296" t="s">
        <v>329</v>
      </c>
      <c r="P481" s="43">
        <v>0</v>
      </c>
      <c r="Q481" s="43">
        <v>0</v>
      </c>
      <c r="R481" s="254">
        <f t="shared" si="94"/>
        <v>847.41000000000008</v>
      </c>
      <c r="S481" s="302">
        <f t="shared" si="104"/>
        <v>0.5600000000001728</v>
      </c>
      <c r="T481" s="297" t="str">
        <f t="shared" si="95"/>
        <v>100406780A000</v>
      </c>
      <c r="U481" s="270">
        <f t="shared" si="96"/>
        <v>122.58999999999992</v>
      </c>
      <c r="V481" s="270"/>
      <c r="W481" s="270"/>
      <c r="X481" s="270"/>
      <c r="Y481" s="270"/>
      <c r="Z481" s="270"/>
      <c r="AA481" s="303">
        <f t="shared" si="97"/>
        <v>12.890624999999993</v>
      </c>
      <c r="AB481" s="33">
        <f t="shared" si="98"/>
        <v>4.3144452004245908</v>
      </c>
      <c r="AC481" s="257">
        <f t="shared" si="99"/>
        <v>362.41339683566565</v>
      </c>
      <c r="AD481" s="258">
        <f t="shared" si="100"/>
        <v>39.39442523626191</v>
      </c>
      <c r="AE481" s="324">
        <f t="shared" si="105"/>
        <v>45.255542934454688</v>
      </c>
      <c r="AF481" s="258"/>
      <c r="AG481" s="256">
        <f>[1]!srEnew($C$11,$AB481,$C$49)</f>
        <v>0</v>
      </c>
      <c r="AH481" s="259">
        <f t="shared" si="101"/>
        <v>0</v>
      </c>
      <c r="AI481" s="256" t="e">
        <f t="shared" si="102"/>
        <v>#N/A</v>
      </c>
      <c r="AJ481" s="324">
        <f t="shared" si="103"/>
        <v>0</v>
      </c>
    </row>
    <row r="482" spans="6:36">
      <c r="F482" s="43">
        <v>0</v>
      </c>
      <c r="G482" s="43">
        <v>2</v>
      </c>
      <c r="H482" s="43">
        <v>0</v>
      </c>
      <c r="I482" s="296">
        <v>4</v>
      </c>
      <c r="J482" s="296">
        <v>5</v>
      </c>
      <c r="K482" s="43">
        <v>0</v>
      </c>
      <c r="L482" s="43">
        <v>7</v>
      </c>
      <c r="M482" s="43">
        <v>8</v>
      </c>
      <c r="N482" s="43">
        <v>0</v>
      </c>
      <c r="O482" s="296" t="s">
        <v>145</v>
      </c>
      <c r="P482" s="43">
        <v>0</v>
      </c>
      <c r="Q482" s="43">
        <v>0</v>
      </c>
      <c r="R482" s="254">
        <f t="shared" si="94"/>
        <v>849.45</v>
      </c>
      <c r="S482" s="302">
        <f t="shared" si="104"/>
        <v>2.0399999999999636</v>
      </c>
      <c r="T482" s="297" t="str">
        <f t="shared" si="95"/>
        <v>020450780A000</v>
      </c>
      <c r="U482" s="270">
        <f t="shared" si="96"/>
        <v>120.54999999999995</v>
      </c>
      <c r="V482" s="270"/>
      <c r="W482" s="270"/>
      <c r="X482" s="270"/>
      <c r="Y482" s="270"/>
      <c r="Z482" s="270"/>
      <c r="AA482" s="303">
        <f t="shared" si="97"/>
        <v>12.70992772108843</v>
      </c>
      <c r="AB482" s="33">
        <f t="shared" si="98"/>
        <v>4.0643396413677326</v>
      </c>
      <c r="AC482" s="257">
        <f t="shared" si="99"/>
        <v>341.40452987488953</v>
      </c>
      <c r="AD482" s="258">
        <f t="shared" si="100"/>
        <v>39.705720532662156</v>
      </c>
      <c r="AE482" s="324">
        <f t="shared" si="105"/>
        <v>42.968251038438019</v>
      </c>
      <c r="AF482" s="258"/>
      <c r="AG482" s="256">
        <f>[1]!srEnew($C$11,$AB482,$C$49)</f>
        <v>0</v>
      </c>
      <c r="AH482" s="259">
        <f t="shared" si="101"/>
        <v>0</v>
      </c>
      <c r="AI482" s="256" t="e">
        <f t="shared" si="102"/>
        <v>#N/A</v>
      </c>
      <c r="AJ482" s="324">
        <f t="shared" si="103"/>
        <v>0</v>
      </c>
    </row>
    <row r="483" spans="6:36">
      <c r="F483" s="43">
        <v>0</v>
      </c>
      <c r="G483" s="43">
        <v>2</v>
      </c>
      <c r="H483" s="43">
        <v>0</v>
      </c>
      <c r="I483" s="296">
        <v>4</v>
      </c>
      <c r="J483" s="43">
        <v>0</v>
      </c>
      <c r="K483" s="43">
        <v>6</v>
      </c>
      <c r="L483" s="43">
        <v>7</v>
      </c>
      <c r="M483" s="43">
        <v>8</v>
      </c>
      <c r="N483" s="43">
        <v>0</v>
      </c>
      <c r="O483" s="296" t="s">
        <v>329</v>
      </c>
      <c r="P483" s="43">
        <v>0</v>
      </c>
      <c r="Q483" s="43">
        <v>0</v>
      </c>
      <c r="R483" s="254">
        <f t="shared" si="94"/>
        <v>850.01</v>
      </c>
      <c r="S483" s="302">
        <f t="shared" si="104"/>
        <v>0.55999999999994543</v>
      </c>
      <c r="T483" s="297" t="str">
        <f t="shared" si="95"/>
        <v>020406780A000</v>
      </c>
      <c r="U483" s="270">
        <f t="shared" si="96"/>
        <v>119.99000000000001</v>
      </c>
      <c r="V483" s="270"/>
      <c r="W483" s="270"/>
      <c r="X483" s="270"/>
      <c r="Y483" s="270"/>
      <c r="Z483" s="270"/>
      <c r="AA483" s="303">
        <f t="shared" si="97"/>
        <v>12.660324546485262</v>
      </c>
      <c r="AB483" s="33">
        <f t="shared" si="98"/>
        <v>3.9953335008368165</v>
      </c>
      <c r="AC483" s="257">
        <f t="shared" si="99"/>
        <v>335.6080140702926</v>
      </c>
      <c r="AD483" s="258">
        <f t="shared" si="100"/>
        <v>39.787548786972494</v>
      </c>
      <c r="AE483" s="324">
        <f t="shared" si="105"/>
        <v>42.339908725219715</v>
      </c>
      <c r="AF483" s="258"/>
      <c r="AG483" s="256">
        <f>[1]!srEnew($C$11,$AB483,$C$49)</f>
        <v>0</v>
      </c>
      <c r="AH483" s="259">
        <f t="shared" si="101"/>
        <v>0</v>
      </c>
      <c r="AI483" s="256" t="e">
        <f t="shared" si="102"/>
        <v>#N/A</v>
      </c>
      <c r="AJ483" s="324">
        <f t="shared" si="103"/>
        <v>0</v>
      </c>
    </row>
    <row r="484" spans="6:36">
      <c r="F484" s="43">
        <v>1</v>
      </c>
      <c r="G484" s="43">
        <v>2</v>
      </c>
      <c r="H484" s="43">
        <v>0</v>
      </c>
      <c r="I484" s="296">
        <v>4</v>
      </c>
      <c r="J484" s="296">
        <v>5</v>
      </c>
      <c r="K484" s="43">
        <v>0</v>
      </c>
      <c r="L484" s="43">
        <v>7</v>
      </c>
      <c r="M484" s="43">
        <v>8</v>
      </c>
      <c r="N484" s="43">
        <v>0</v>
      </c>
      <c r="O484" s="43">
        <v>0</v>
      </c>
      <c r="P484" s="43">
        <v>0</v>
      </c>
      <c r="Q484" s="43">
        <v>0</v>
      </c>
      <c r="R484" s="254">
        <f t="shared" si="94"/>
        <v>854.17</v>
      </c>
      <c r="S484" s="302">
        <f t="shared" si="104"/>
        <v>4.1599999999999682</v>
      </c>
      <c r="T484" s="297" t="str">
        <f t="shared" si="95"/>
        <v>1204507800000</v>
      </c>
      <c r="U484" s="270">
        <f t="shared" si="96"/>
        <v>115.83000000000004</v>
      </c>
      <c r="V484" s="270"/>
      <c r="W484" s="270"/>
      <c r="X484" s="270"/>
      <c r="Y484" s="270"/>
      <c r="Z484" s="270"/>
      <c r="AA484" s="303">
        <f t="shared" si="97"/>
        <v>12.291843820861683</v>
      </c>
      <c r="AB484" s="33">
        <f t="shared" si="98"/>
        <v>3.4794038924625923</v>
      </c>
      <c r="AC484" s="257">
        <f t="shared" si="99"/>
        <v>292.26992696685772</v>
      </c>
      <c r="AD484" s="258">
        <f t="shared" si="100"/>
        <v>40.332277927025487</v>
      </c>
      <c r="AE484" s="324">
        <f t="shared" si="105"/>
        <v>37.68442820006041</v>
      </c>
      <c r="AF484" s="258"/>
      <c r="AG484" s="256">
        <f>[1]!srEnew($C$11,$AB484,$C$49)</f>
        <v>0</v>
      </c>
      <c r="AH484" s="259">
        <f t="shared" si="101"/>
        <v>0</v>
      </c>
      <c r="AI484" s="256" t="e">
        <f t="shared" si="102"/>
        <v>#N/A</v>
      </c>
      <c r="AJ484" s="324">
        <f t="shared" si="103"/>
        <v>0</v>
      </c>
    </row>
    <row r="485" spans="6:36">
      <c r="F485" s="43">
        <v>1</v>
      </c>
      <c r="G485" s="43">
        <v>2</v>
      </c>
      <c r="H485" s="43">
        <v>0</v>
      </c>
      <c r="I485" s="296">
        <v>4</v>
      </c>
      <c r="J485" s="43">
        <v>0</v>
      </c>
      <c r="K485" s="43">
        <v>6</v>
      </c>
      <c r="L485" s="43">
        <v>7</v>
      </c>
      <c r="M485" s="43">
        <v>8</v>
      </c>
      <c r="N485" s="43">
        <v>0</v>
      </c>
      <c r="O485" s="43">
        <v>0</v>
      </c>
      <c r="P485" s="43">
        <v>0</v>
      </c>
      <c r="Q485" s="43">
        <v>0</v>
      </c>
      <c r="R485" s="254">
        <f t="shared" si="94"/>
        <v>854.73</v>
      </c>
      <c r="S485" s="302">
        <f t="shared" si="104"/>
        <v>0.56000000000005912</v>
      </c>
      <c r="T485" s="297" t="str">
        <f t="shared" si="95"/>
        <v>1204067800000</v>
      </c>
      <c r="U485" s="270">
        <f t="shared" si="96"/>
        <v>115.26999999999998</v>
      </c>
      <c r="V485" s="270"/>
      <c r="W485" s="270"/>
      <c r="X485" s="270"/>
      <c r="Y485" s="270"/>
      <c r="Z485" s="270"/>
      <c r="AA485" s="303">
        <f t="shared" si="97"/>
        <v>12.242240646258502</v>
      </c>
      <c r="AB485" s="33">
        <f t="shared" si="98"/>
        <v>3.4093407650963932</v>
      </c>
      <c r="AC485" s="257">
        <f t="shared" si="99"/>
        <v>286.38462426809701</v>
      </c>
      <c r="AD485" s="258">
        <f t="shared" si="100"/>
        <v>40.394410244676848</v>
      </c>
      <c r="AE485" s="324">
        <f t="shared" si="105"/>
        <v>37.055877871832763</v>
      </c>
      <c r="AF485" s="258"/>
      <c r="AG485" s="256">
        <f>[1]!srEnew($C$11,$AB485,$C$49)</f>
        <v>0</v>
      </c>
      <c r="AH485" s="259">
        <f t="shared" si="101"/>
        <v>0</v>
      </c>
      <c r="AI485" s="256" t="e">
        <f t="shared" si="102"/>
        <v>#N/A</v>
      </c>
      <c r="AJ485" s="324">
        <f t="shared" si="103"/>
        <v>0</v>
      </c>
    </row>
    <row r="486" spans="6:36">
      <c r="F486" s="43">
        <v>0</v>
      </c>
      <c r="G486" s="43">
        <v>0</v>
      </c>
      <c r="H486" s="43">
        <v>3</v>
      </c>
      <c r="I486" s="296">
        <v>4</v>
      </c>
      <c r="J486" s="296">
        <v>5</v>
      </c>
      <c r="K486" s="43">
        <v>0</v>
      </c>
      <c r="L486" s="43">
        <v>7</v>
      </c>
      <c r="M486" s="43">
        <v>8</v>
      </c>
      <c r="N486" s="43">
        <v>0</v>
      </c>
      <c r="O486" s="43">
        <v>0</v>
      </c>
      <c r="P486" s="43">
        <v>0</v>
      </c>
      <c r="Q486" s="43">
        <v>0</v>
      </c>
      <c r="R486" s="254">
        <f t="shared" si="94"/>
        <v>854.97</v>
      </c>
      <c r="S486" s="302">
        <f t="shared" si="104"/>
        <v>0.24000000000000909</v>
      </c>
      <c r="T486" s="297" t="str">
        <f t="shared" si="95"/>
        <v>0034507800000</v>
      </c>
      <c r="U486" s="270">
        <f t="shared" si="96"/>
        <v>115.02999999999997</v>
      </c>
      <c r="V486" s="270"/>
      <c r="W486" s="270"/>
      <c r="X486" s="270"/>
      <c r="Y486" s="270"/>
      <c r="Z486" s="270"/>
      <c r="AA486" s="303">
        <f t="shared" si="97"/>
        <v>12.220982142857141</v>
      </c>
      <c r="AB486" s="33">
        <f t="shared" si="98"/>
        <v>3.3793137105108815</v>
      </c>
      <c r="AC486" s="257">
        <f t="shared" si="99"/>
        <v>283.86235168291404</v>
      </c>
      <c r="AD486" s="258">
        <f t="shared" si="100"/>
        <v>40.421038380813144</v>
      </c>
      <c r="AE486" s="324">
        <f t="shared" si="105"/>
        <v>36.786499159735222</v>
      </c>
      <c r="AF486" s="258"/>
      <c r="AG486" s="256">
        <f>[1]!srEnew($C$11,$AB486,$C$49)</f>
        <v>0</v>
      </c>
      <c r="AH486" s="259">
        <f t="shared" si="101"/>
        <v>0</v>
      </c>
      <c r="AI486" s="256" t="e">
        <f t="shared" si="102"/>
        <v>#N/A</v>
      </c>
      <c r="AJ486" s="324">
        <f t="shared" si="103"/>
        <v>0</v>
      </c>
    </row>
    <row r="487" spans="6:36">
      <c r="F487" s="43">
        <v>0</v>
      </c>
      <c r="G487" s="43">
        <v>0</v>
      </c>
      <c r="H487" s="43">
        <v>3</v>
      </c>
      <c r="I487" s="296">
        <v>4</v>
      </c>
      <c r="J487" s="43">
        <v>0</v>
      </c>
      <c r="K487" s="43">
        <v>6</v>
      </c>
      <c r="L487" s="43">
        <v>7</v>
      </c>
      <c r="M487" s="43">
        <v>8</v>
      </c>
      <c r="N487" s="43">
        <v>0</v>
      </c>
      <c r="O487" s="43">
        <v>0</v>
      </c>
      <c r="P487" s="43">
        <v>0</v>
      </c>
      <c r="Q487" s="43">
        <v>0</v>
      </c>
      <c r="R487" s="254">
        <f t="shared" si="94"/>
        <v>855.53</v>
      </c>
      <c r="S487" s="302">
        <f t="shared" si="104"/>
        <v>0.55999999999994543</v>
      </c>
      <c r="T487" s="297" t="str">
        <f t="shared" si="95"/>
        <v>0034067800000</v>
      </c>
      <c r="U487" s="270">
        <f t="shared" si="96"/>
        <v>114.47000000000003</v>
      </c>
      <c r="V487" s="270"/>
      <c r="W487" s="270"/>
      <c r="X487" s="270"/>
      <c r="Y487" s="270"/>
      <c r="Z487" s="270"/>
      <c r="AA487" s="303">
        <f t="shared" si="97"/>
        <v>12.171378968253972</v>
      </c>
      <c r="AB487" s="33">
        <f t="shared" si="98"/>
        <v>3.3092505831446997</v>
      </c>
      <c r="AC487" s="257">
        <f t="shared" si="99"/>
        <v>277.97704898415475</v>
      </c>
      <c r="AD487" s="258">
        <f t="shared" si="100"/>
        <v>40.483170698464484</v>
      </c>
      <c r="AE487" s="324">
        <f t="shared" si="105"/>
        <v>36.157948831507731</v>
      </c>
      <c r="AF487" s="258"/>
      <c r="AG487" s="256">
        <f>[1]!srEnew($C$11,$AB487,$C$49)</f>
        <v>0</v>
      </c>
      <c r="AH487" s="259">
        <f t="shared" si="101"/>
        <v>0</v>
      </c>
      <c r="AI487" s="256" t="e">
        <f t="shared" si="102"/>
        <v>#N/A</v>
      </c>
      <c r="AJ487" s="324">
        <f t="shared" si="103"/>
        <v>0</v>
      </c>
    </row>
    <row r="488" spans="6:36">
      <c r="F488" s="43">
        <v>1</v>
      </c>
      <c r="G488" s="43">
        <v>2</v>
      </c>
      <c r="H488" s="43">
        <v>0</v>
      </c>
      <c r="I488" s="296">
        <v>4</v>
      </c>
      <c r="J488" s="296">
        <v>5</v>
      </c>
      <c r="K488" s="43">
        <v>0</v>
      </c>
      <c r="L488" s="43">
        <v>7</v>
      </c>
      <c r="M488" s="43">
        <v>8</v>
      </c>
      <c r="N488" s="43">
        <v>0</v>
      </c>
      <c r="O488" s="296" t="s">
        <v>145</v>
      </c>
      <c r="P488" s="43">
        <v>0</v>
      </c>
      <c r="Q488" s="43">
        <v>0</v>
      </c>
      <c r="R488" s="254">
        <f t="shared" si="94"/>
        <v>859.65</v>
      </c>
      <c r="S488" s="302">
        <f t="shared" si="104"/>
        <v>4.1200000000000045</v>
      </c>
      <c r="T488" s="297" t="str">
        <f t="shared" si="95"/>
        <v>120450780A000</v>
      </c>
      <c r="U488" s="270">
        <f t="shared" si="96"/>
        <v>110.35000000000002</v>
      </c>
      <c r="V488" s="270"/>
      <c r="W488" s="270"/>
      <c r="X488" s="270"/>
      <c r="Y488" s="270"/>
      <c r="Z488" s="270"/>
      <c r="AA488" s="303">
        <f t="shared" si="97"/>
        <v>11.801605888256946</v>
      </c>
      <c r="AB488" s="33">
        <f t="shared" si="98"/>
        <v>2.7888745408350557</v>
      </c>
      <c r="AC488" s="257">
        <f t="shared" si="99"/>
        <v>234.26546143014468</v>
      </c>
      <c r="AD488" s="258">
        <f t="shared" si="100"/>
        <v>40.791977624900731</v>
      </c>
      <c r="AE488" s="324">
        <f t="shared" si="105"/>
        <v>31.528432727023279</v>
      </c>
      <c r="AF488" s="258"/>
      <c r="AG488" s="256">
        <f>[1]!srEnew($C$11,$AB488,$C$49)</f>
        <v>0</v>
      </c>
      <c r="AH488" s="259">
        <f t="shared" si="101"/>
        <v>0</v>
      </c>
      <c r="AI488" s="256" t="e">
        <f t="shared" si="102"/>
        <v>#N/A</v>
      </c>
      <c r="AJ488" s="324">
        <f t="shared" si="103"/>
        <v>0</v>
      </c>
    </row>
    <row r="489" spans="6:36">
      <c r="F489" s="43">
        <v>1</v>
      </c>
      <c r="G489" s="43">
        <v>2</v>
      </c>
      <c r="H489" s="43">
        <v>0</v>
      </c>
      <c r="I489" s="296">
        <v>4</v>
      </c>
      <c r="J489" s="43">
        <v>0</v>
      </c>
      <c r="K489" s="43">
        <v>6</v>
      </c>
      <c r="L489" s="43">
        <v>7</v>
      </c>
      <c r="M489" s="43">
        <v>8</v>
      </c>
      <c r="N489" s="43">
        <v>0</v>
      </c>
      <c r="O489" s="296" t="s">
        <v>330</v>
      </c>
      <c r="P489" s="43">
        <v>0</v>
      </c>
      <c r="Q489" s="43">
        <v>0</v>
      </c>
      <c r="R489" s="254">
        <f t="shared" si="94"/>
        <v>860.21</v>
      </c>
      <c r="S489" s="302">
        <f t="shared" si="104"/>
        <v>0.56000000000005912</v>
      </c>
      <c r="T489" s="297" t="str">
        <f t="shared" si="95"/>
        <v>120406780A000</v>
      </c>
      <c r="U489" s="270">
        <f t="shared" si="96"/>
        <v>109.78999999999996</v>
      </c>
      <c r="V489" s="270"/>
      <c r="W489" s="270"/>
      <c r="X489" s="270"/>
      <c r="Y489" s="270"/>
      <c r="Z489" s="270"/>
      <c r="AA489" s="303">
        <f t="shared" si="97"/>
        <v>11.749563213263444</v>
      </c>
      <c r="AB489" s="33">
        <f t="shared" si="98"/>
        <v>2.7180097650522388</v>
      </c>
      <c r="AC489" s="257">
        <f t="shared" si="99"/>
        <v>228.31282026438805</v>
      </c>
      <c r="AD489" s="258">
        <f t="shared" si="100"/>
        <v>40.819495494481792</v>
      </c>
      <c r="AE489" s="324">
        <f t="shared" si="105"/>
        <v>30.89983381991938</v>
      </c>
      <c r="AF489" s="258"/>
      <c r="AG489" s="256">
        <f>[1]!srEnew($C$11,$AB489,$C$49)</f>
        <v>0</v>
      </c>
      <c r="AH489" s="259">
        <f t="shared" si="101"/>
        <v>0</v>
      </c>
      <c r="AI489" s="256" t="e">
        <f t="shared" si="102"/>
        <v>#N/A</v>
      </c>
      <c r="AJ489" s="324">
        <f t="shared" si="103"/>
        <v>0</v>
      </c>
    </row>
    <row r="490" spans="6:36">
      <c r="F490" s="43">
        <v>0</v>
      </c>
      <c r="G490" s="43">
        <v>0</v>
      </c>
      <c r="H490" s="43">
        <v>3</v>
      </c>
      <c r="I490" s="296">
        <v>4</v>
      </c>
      <c r="J490" s="296">
        <v>5</v>
      </c>
      <c r="K490" s="43">
        <v>0</v>
      </c>
      <c r="L490" s="43">
        <v>7</v>
      </c>
      <c r="M490" s="43">
        <v>8</v>
      </c>
      <c r="N490" s="43">
        <v>0</v>
      </c>
      <c r="O490" s="296" t="s">
        <v>145</v>
      </c>
      <c r="P490" s="43">
        <v>0</v>
      </c>
      <c r="Q490" s="43">
        <v>0</v>
      </c>
      <c r="R490" s="254">
        <f t="shared" si="94"/>
        <v>860.45</v>
      </c>
      <c r="S490" s="302">
        <f t="shared" si="104"/>
        <v>0.24000000000000909</v>
      </c>
      <c r="T490" s="297" t="str">
        <f t="shared" si="95"/>
        <v>003450780A000</v>
      </c>
      <c r="U490" s="270">
        <f t="shared" si="96"/>
        <v>109.54999999999995</v>
      </c>
      <c r="V490" s="270"/>
      <c r="W490" s="270"/>
      <c r="X490" s="270"/>
      <c r="Y490" s="270"/>
      <c r="Z490" s="270"/>
      <c r="AA490" s="303">
        <f t="shared" si="97"/>
        <v>11.727259209694804</v>
      </c>
      <c r="AB490" s="33">
        <f t="shared" si="98"/>
        <v>2.6876391468596061</v>
      </c>
      <c r="AC490" s="257">
        <f t="shared" si="99"/>
        <v>225.76168833620693</v>
      </c>
      <c r="AD490" s="258">
        <f t="shared" si="100"/>
        <v>40.831288867159387</v>
      </c>
      <c r="AE490" s="324">
        <f t="shared" si="105"/>
        <v>30.630434288303451</v>
      </c>
      <c r="AF490" s="258"/>
      <c r="AG490" s="256">
        <f>[1]!srEnew($C$11,$AB490,$C$49)</f>
        <v>0</v>
      </c>
      <c r="AH490" s="259">
        <f t="shared" si="101"/>
        <v>0</v>
      </c>
      <c r="AI490" s="256" t="e">
        <f t="shared" si="102"/>
        <v>#N/A</v>
      </c>
      <c r="AJ490" s="324">
        <f t="shared" si="103"/>
        <v>0</v>
      </c>
    </row>
    <row r="491" spans="6:36">
      <c r="F491" s="43">
        <v>0</v>
      </c>
      <c r="G491" s="43">
        <v>0</v>
      </c>
      <c r="H491" s="43">
        <v>3</v>
      </c>
      <c r="I491" s="296">
        <v>4</v>
      </c>
      <c r="J491" s="43">
        <v>0</v>
      </c>
      <c r="K491" s="43">
        <v>6</v>
      </c>
      <c r="L491" s="43">
        <v>7</v>
      </c>
      <c r="M491" s="43">
        <v>8</v>
      </c>
      <c r="N491" s="43">
        <v>0</v>
      </c>
      <c r="O491" s="296" t="s">
        <v>145</v>
      </c>
      <c r="P491" s="43">
        <v>0</v>
      </c>
      <c r="Q491" s="43">
        <v>0</v>
      </c>
      <c r="R491" s="254">
        <f t="shared" si="94"/>
        <v>861.01</v>
      </c>
      <c r="S491" s="302">
        <f t="shared" si="104"/>
        <v>0.55999999999994543</v>
      </c>
      <c r="T491" s="297" t="str">
        <f t="shared" si="95"/>
        <v>003406780A000</v>
      </c>
      <c r="U491" s="270">
        <f t="shared" si="96"/>
        <v>108.99000000000001</v>
      </c>
      <c r="V491" s="270"/>
      <c r="W491" s="270"/>
      <c r="X491" s="270"/>
      <c r="Y491" s="270"/>
      <c r="Z491" s="270"/>
      <c r="AA491" s="303">
        <f t="shared" si="97"/>
        <v>11.675216534701313</v>
      </c>
      <c r="AB491" s="33">
        <f t="shared" si="98"/>
        <v>2.6160800221161895</v>
      </c>
      <c r="AC491" s="257">
        <f t="shared" si="99"/>
        <v>219.75072185775991</v>
      </c>
      <c r="AD491" s="258">
        <f t="shared" si="100"/>
        <v>40.844642947816048</v>
      </c>
      <c r="AE491" s="324">
        <f t="shared" si="105"/>
        <v>29.995676228179448</v>
      </c>
      <c r="AF491" s="258"/>
      <c r="AG491" s="256">
        <f>[1]!srEnew($C$11,$AB491,$C$49)</f>
        <v>0</v>
      </c>
      <c r="AH491" s="259">
        <f t="shared" si="101"/>
        <v>0</v>
      </c>
      <c r="AI491" s="256" t="e">
        <f t="shared" si="102"/>
        <v>#N/A</v>
      </c>
      <c r="AJ491" s="324">
        <f t="shared" si="103"/>
        <v>0</v>
      </c>
    </row>
    <row r="492" spans="6:36">
      <c r="F492" s="43">
        <v>1</v>
      </c>
      <c r="G492" s="43">
        <v>0</v>
      </c>
      <c r="H492" s="43">
        <v>3</v>
      </c>
      <c r="I492" s="296">
        <v>4</v>
      </c>
      <c r="J492" s="296">
        <v>5</v>
      </c>
      <c r="K492" s="43">
        <v>0</v>
      </c>
      <c r="L492" s="43">
        <v>7</v>
      </c>
      <c r="M492" s="43">
        <v>8</v>
      </c>
      <c r="N492" s="43">
        <v>0</v>
      </c>
      <c r="O492" s="43">
        <v>0</v>
      </c>
      <c r="P492" s="43">
        <v>0</v>
      </c>
      <c r="Q492" s="43">
        <v>0</v>
      </c>
      <c r="R492" s="254">
        <f t="shared" si="94"/>
        <v>865.17</v>
      </c>
      <c r="S492" s="302">
        <f t="shared" si="104"/>
        <v>4.1599999999999682</v>
      </c>
      <c r="T492" s="297" t="str">
        <f t="shared" si="95"/>
        <v>1034507800000</v>
      </c>
      <c r="U492" s="270">
        <f t="shared" si="96"/>
        <v>104.83000000000004</v>
      </c>
      <c r="V492" s="270"/>
      <c r="W492" s="270"/>
      <c r="X492" s="270"/>
      <c r="Y492" s="270"/>
      <c r="Z492" s="270"/>
      <c r="AA492" s="303">
        <f t="shared" si="97"/>
        <v>11.288613806178212</v>
      </c>
      <c r="AB492" s="33">
        <f t="shared" si="98"/>
        <v>2.0810401024591614</v>
      </c>
      <c r="AC492" s="257">
        <f t="shared" si="99"/>
        <v>174.80736860656955</v>
      </c>
      <c r="AD492" s="258">
        <f t="shared" si="100"/>
        <v>40.896502113112042</v>
      </c>
      <c r="AE492" s="324">
        <f t="shared" si="105"/>
        <v>25.264773703689805</v>
      </c>
      <c r="AF492" s="258"/>
      <c r="AG492" s="256">
        <f>[1]!srEnew($C$11,$AB492,$C$49)</f>
        <v>0</v>
      </c>
      <c r="AH492" s="259">
        <f t="shared" si="101"/>
        <v>0</v>
      </c>
      <c r="AI492" s="256" t="e">
        <f t="shared" si="102"/>
        <v>#N/A</v>
      </c>
      <c r="AJ492" s="324">
        <f t="shared" si="103"/>
        <v>0</v>
      </c>
    </row>
    <row r="493" spans="6:36">
      <c r="F493" s="43">
        <v>1</v>
      </c>
      <c r="G493" s="43">
        <v>0</v>
      </c>
      <c r="H493" s="43">
        <v>3</v>
      </c>
      <c r="I493" s="296">
        <v>4</v>
      </c>
      <c r="J493" s="43">
        <v>0</v>
      </c>
      <c r="K493" s="43">
        <v>6</v>
      </c>
      <c r="L493" s="43">
        <v>7</v>
      </c>
      <c r="M493" s="43">
        <v>8</v>
      </c>
      <c r="N493" s="43">
        <v>0</v>
      </c>
      <c r="O493" s="43">
        <v>0</v>
      </c>
      <c r="P493" s="43">
        <v>0</v>
      </c>
      <c r="Q493" s="43">
        <v>0</v>
      </c>
      <c r="R493" s="254">
        <f t="shared" si="94"/>
        <v>865.73</v>
      </c>
      <c r="S493" s="302">
        <f t="shared" si="104"/>
        <v>0.56000000000005912</v>
      </c>
      <c r="T493" s="297" t="str">
        <f t="shared" si="95"/>
        <v>1034067800000</v>
      </c>
      <c r="U493" s="270">
        <f t="shared" si="96"/>
        <v>104.26999999999998</v>
      </c>
      <c r="V493" s="270"/>
      <c r="W493" s="270"/>
      <c r="X493" s="270"/>
      <c r="Y493" s="270"/>
      <c r="Z493" s="270"/>
      <c r="AA493" s="303">
        <f t="shared" si="97"/>
        <v>11.236571131184713</v>
      </c>
      <c r="AB493" s="33">
        <f t="shared" si="98"/>
        <v>2.0084776506748354</v>
      </c>
      <c r="AC493" s="257">
        <f t="shared" si="99"/>
        <v>168.71212265668618</v>
      </c>
      <c r="AD493" s="258">
        <f t="shared" si="100"/>
        <v>40.769291552086152</v>
      </c>
      <c r="AE493" s="324">
        <f t="shared" si="105"/>
        <v>24.623485001608735</v>
      </c>
      <c r="AF493" s="258"/>
      <c r="AG493" s="256">
        <f>[1]!srEnew($C$11,$AB493,$C$49)</f>
        <v>0</v>
      </c>
      <c r="AH493" s="259">
        <f t="shared" si="101"/>
        <v>0</v>
      </c>
      <c r="AI493" s="256" t="e">
        <f t="shared" si="102"/>
        <v>#N/A</v>
      </c>
      <c r="AJ493" s="324">
        <f t="shared" si="103"/>
        <v>0</v>
      </c>
    </row>
    <row r="494" spans="6:36">
      <c r="F494" s="43">
        <v>0</v>
      </c>
      <c r="G494" s="43">
        <v>2</v>
      </c>
      <c r="H494" s="43">
        <v>3</v>
      </c>
      <c r="I494" s="43">
        <v>4</v>
      </c>
      <c r="J494" s="296">
        <v>5</v>
      </c>
      <c r="K494" s="43">
        <v>0</v>
      </c>
      <c r="L494" s="43">
        <v>7</v>
      </c>
      <c r="M494" s="43">
        <v>8</v>
      </c>
      <c r="N494" s="43">
        <v>0</v>
      </c>
      <c r="O494" s="43">
        <v>0</v>
      </c>
      <c r="P494" s="43">
        <v>0</v>
      </c>
      <c r="Q494" s="43">
        <v>0</v>
      </c>
      <c r="R494" s="254">
        <f t="shared" si="94"/>
        <v>867.77</v>
      </c>
      <c r="S494" s="302">
        <f t="shared" si="104"/>
        <v>2.0399999999999636</v>
      </c>
      <c r="T494" s="297" t="str">
        <f t="shared" si="95"/>
        <v>0234507800000</v>
      </c>
      <c r="U494" s="270">
        <f t="shared" si="96"/>
        <v>102.23000000000002</v>
      </c>
      <c r="V494" s="270"/>
      <c r="W494" s="270"/>
      <c r="X494" s="270"/>
      <c r="Y494" s="270"/>
      <c r="Z494" s="270"/>
      <c r="AA494" s="303">
        <f t="shared" si="97"/>
        <v>11.04698710085127</v>
      </c>
      <c r="AB494" s="33">
        <f t="shared" si="98"/>
        <v>1.7427059123428468</v>
      </c>
      <c r="AC494" s="257">
        <f t="shared" si="99"/>
        <v>146.38729663679914</v>
      </c>
      <c r="AD494" s="258">
        <f t="shared" si="100"/>
        <v>40.140524234390845</v>
      </c>
      <c r="AE494" s="324">
        <f t="shared" si="105"/>
        <v>22.243440740137505</v>
      </c>
      <c r="AF494" s="258"/>
      <c r="AG494" s="256">
        <f>[1]!srEnew($C$11,$AB494,$C$49)</f>
        <v>0</v>
      </c>
      <c r="AH494" s="259">
        <f t="shared" si="101"/>
        <v>0</v>
      </c>
      <c r="AI494" s="256" t="e">
        <f t="shared" si="102"/>
        <v>#N/A</v>
      </c>
      <c r="AJ494" s="324">
        <f t="shared" si="103"/>
        <v>0</v>
      </c>
    </row>
    <row r="495" spans="6:36">
      <c r="F495" s="43">
        <v>0</v>
      </c>
      <c r="G495" s="43">
        <v>2</v>
      </c>
      <c r="H495" s="43">
        <v>3</v>
      </c>
      <c r="I495" s="43">
        <v>4</v>
      </c>
      <c r="J495" s="43">
        <v>0</v>
      </c>
      <c r="K495" s="43">
        <v>6</v>
      </c>
      <c r="L495" s="43">
        <v>7</v>
      </c>
      <c r="M495" s="43">
        <v>8</v>
      </c>
      <c r="N495" s="43">
        <v>0</v>
      </c>
      <c r="O495" s="43">
        <v>0</v>
      </c>
      <c r="P495" s="43">
        <v>0</v>
      </c>
      <c r="Q495" s="43">
        <v>0</v>
      </c>
      <c r="R495" s="254">
        <f t="shared" si="94"/>
        <v>868.32999999999993</v>
      </c>
      <c r="S495" s="302">
        <f t="shared" si="104"/>
        <v>0.55999999999994543</v>
      </c>
      <c r="T495" s="297" t="str">
        <f t="shared" si="95"/>
        <v>0234067800000</v>
      </c>
      <c r="U495" s="270">
        <f t="shared" si="96"/>
        <v>101.67000000000007</v>
      </c>
      <c r="V495" s="270"/>
      <c r="W495" s="270"/>
      <c r="X495" s="270"/>
      <c r="Y495" s="270"/>
      <c r="Z495" s="270"/>
      <c r="AA495" s="303">
        <f t="shared" si="97"/>
        <v>10.994944425857781</v>
      </c>
      <c r="AB495" s="33">
        <f t="shared" si="98"/>
        <v>1.6693975236020178</v>
      </c>
      <c r="AC495" s="257">
        <f t="shared" si="99"/>
        <v>140.2293919825695</v>
      </c>
      <c r="AD495" s="258">
        <f t="shared" si="100"/>
        <v>39.9345238499929</v>
      </c>
      <c r="AE495" s="324">
        <f t="shared" si="105"/>
        <v>21.584544942134933</v>
      </c>
      <c r="AF495" s="258"/>
      <c r="AG495" s="256">
        <f>[1]!srEnew($C$11,$AB495,$C$49)</f>
        <v>0</v>
      </c>
      <c r="AH495" s="259">
        <f t="shared" si="101"/>
        <v>0</v>
      </c>
      <c r="AI495" s="256" t="e">
        <f t="shared" si="102"/>
        <v>#N/A</v>
      </c>
      <c r="AJ495" s="324">
        <f t="shared" si="103"/>
        <v>0</v>
      </c>
    </row>
    <row r="496" spans="6:36">
      <c r="F496" s="43">
        <v>1</v>
      </c>
      <c r="G496" s="43">
        <v>0</v>
      </c>
      <c r="H496" s="43">
        <v>3</v>
      </c>
      <c r="I496" s="296">
        <v>4</v>
      </c>
      <c r="J496" s="296">
        <v>5</v>
      </c>
      <c r="K496" s="43">
        <v>0</v>
      </c>
      <c r="L496" s="43">
        <v>7</v>
      </c>
      <c r="M496" s="43">
        <v>8</v>
      </c>
      <c r="N496" s="43">
        <v>0</v>
      </c>
      <c r="O496" s="296" t="s">
        <v>145</v>
      </c>
      <c r="P496" s="43">
        <v>0</v>
      </c>
      <c r="Q496" s="43">
        <v>0</v>
      </c>
      <c r="R496" s="254">
        <f t="shared" si="94"/>
        <v>870.65</v>
      </c>
      <c r="S496" s="302">
        <f t="shared" si="104"/>
        <v>2.32000000000005</v>
      </c>
      <c r="T496" s="297" t="str">
        <f t="shared" si="95"/>
        <v>103450780A000</v>
      </c>
      <c r="U496" s="270">
        <f t="shared" si="96"/>
        <v>99.350000000000023</v>
      </c>
      <c r="V496" s="270"/>
      <c r="W496" s="270"/>
      <c r="X496" s="270"/>
      <c r="Y496" s="270"/>
      <c r="Z496" s="270"/>
      <c r="AA496" s="303">
        <f t="shared" si="97"/>
        <v>10.779339058027583</v>
      </c>
      <c r="AB496" s="33">
        <f t="shared" si="98"/>
        <v>1.3621916285943978</v>
      </c>
      <c r="AC496" s="257">
        <f t="shared" si="99"/>
        <v>114.42409680192941</v>
      </c>
      <c r="AD496" s="258">
        <f t="shared" si="100"/>
        <v>38.783729226958584</v>
      </c>
      <c r="AE496" s="324">
        <f t="shared" si="105"/>
        <v>18.761074745014163</v>
      </c>
      <c r="AF496" s="258"/>
      <c r="AG496" s="256">
        <f>[1]!srEnew($C$11,$AB496,$C$49)</f>
        <v>0</v>
      </c>
      <c r="AH496" s="259">
        <f t="shared" si="101"/>
        <v>0</v>
      </c>
      <c r="AI496" s="256" t="e">
        <f t="shared" si="102"/>
        <v>#N/A</v>
      </c>
      <c r="AJ496" s="324">
        <f t="shared" si="103"/>
        <v>0</v>
      </c>
    </row>
    <row r="497" spans="6:36">
      <c r="F497" s="43">
        <v>1</v>
      </c>
      <c r="G497" s="43">
        <v>0</v>
      </c>
      <c r="H497" s="43">
        <v>3</v>
      </c>
      <c r="I497" s="296">
        <v>4</v>
      </c>
      <c r="J497" s="43">
        <v>0</v>
      </c>
      <c r="K497" s="43">
        <v>6</v>
      </c>
      <c r="L497" s="43">
        <v>7</v>
      </c>
      <c r="M497" s="43">
        <v>8</v>
      </c>
      <c r="N497" s="43">
        <v>0</v>
      </c>
      <c r="O497" s="296" t="s">
        <v>145</v>
      </c>
      <c r="P497" s="43">
        <v>0</v>
      </c>
      <c r="Q497" s="43">
        <v>0</v>
      </c>
      <c r="R497" s="254">
        <f t="shared" si="94"/>
        <v>871.21</v>
      </c>
      <c r="S497" s="302">
        <f t="shared" si="104"/>
        <v>0.56000000000005912</v>
      </c>
      <c r="T497" s="297" t="str">
        <f t="shared" si="95"/>
        <v>103406780A000</v>
      </c>
      <c r="U497" s="270">
        <f t="shared" si="96"/>
        <v>98.789999999999964</v>
      </c>
      <c r="V497" s="270"/>
      <c r="W497" s="270"/>
      <c r="X497" s="270"/>
      <c r="Y497" s="270"/>
      <c r="Z497" s="270"/>
      <c r="AA497" s="303">
        <f t="shared" si="97"/>
        <v>10.727296383034084</v>
      </c>
      <c r="AB497" s="33">
        <f t="shared" si="98"/>
        <v>1.2879051267123154</v>
      </c>
      <c r="AC497" s="257">
        <f t="shared" si="99"/>
        <v>108.18403064383449</v>
      </c>
      <c r="AD497" s="258">
        <f t="shared" si="100"/>
        <v>38.434057611174445</v>
      </c>
      <c r="AE497" s="324">
        <f t="shared" si="105"/>
        <v>18.064795462753299</v>
      </c>
      <c r="AF497" s="258"/>
      <c r="AG497" s="256">
        <f>[1]!srEnew($C$11,$AB497,$C$49)</f>
        <v>0</v>
      </c>
      <c r="AH497" s="259">
        <f t="shared" si="101"/>
        <v>0</v>
      </c>
      <c r="AI497" s="256" t="e">
        <f t="shared" si="102"/>
        <v>#N/A</v>
      </c>
      <c r="AJ497" s="324">
        <f t="shared" si="103"/>
        <v>0</v>
      </c>
    </row>
    <row r="498" spans="6:36">
      <c r="F498" s="43">
        <v>0</v>
      </c>
      <c r="G498" s="43">
        <v>2</v>
      </c>
      <c r="H498" s="43">
        <v>3</v>
      </c>
      <c r="I498" s="43">
        <v>4</v>
      </c>
      <c r="J498" s="296">
        <v>5</v>
      </c>
      <c r="K498" s="43">
        <v>0</v>
      </c>
      <c r="L498" s="43">
        <v>7</v>
      </c>
      <c r="M498" s="43">
        <v>8</v>
      </c>
      <c r="N498" s="43">
        <v>0</v>
      </c>
      <c r="O498" s="296" t="s">
        <v>145</v>
      </c>
      <c r="P498" s="43">
        <v>0</v>
      </c>
      <c r="Q498" s="43">
        <v>0</v>
      </c>
      <c r="R498" s="254">
        <f t="shared" si="94"/>
        <v>873.25</v>
      </c>
      <c r="S498" s="302">
        <f t="shared" si="104"/>
        <v>2.0399999999999636</v>
      </c>
      <c r="T498" s="297" t="str">
        <f t="shared" si="95"/>
        <v>023450780A000</v>
      </c>
      <c r="U498" s="270">
        <f t="shared" si="96"/>
        <v>96.75</v>
      </c>
      <c r="V498" s="270"/>
      <c r="W498" s="270"/>
      <c r="X498" s="270"/>
      <c r="Y498" s="270"/>
      <c r="Z498" s="270"/>
      <c r="AA498" s="303">
        <f t="shared" si="97"/>
        <v>10.52857924779107</v>
      </c>
      <c r="AB498" s="33">
        <f t="shared" si="98"/>
        <v>1.0167547960991616</v>
      </c>
      <c r="AC498" s="257">
        <f t="shared" si="99"/>
        <v>85.407402872329584</v>
      </c>
      <c r="AD498" s="258">
        <f t="shared" si="100"/>
        <v>36.763279598373508</v>
      </c>
      <c r="AE498" s="324">
        <f t="shared" si="105"/>
        <v>15.462666136062561</v>
      </c>
      <c r="AF498" s="258"/>
      <c r="AG498" s="256">
        <f>[1]!srEnew($C$11,$AB498,$C$49)</f>
        <v>0</v>
      </c>
      <c r="AH498" s="259">
        <f t="shared" si="101"/>
        <v>0</v>
      </c>
      <c r="AI498" s="256" t="e">
        <f t="shared" si="102"/>
        <v>#N/A</v>
      </c>
      <c r="AJ498" s="324">
        <f t="shared" si="103"/>
        <v>0</v>
      </c>
    </row>
    <row r="499" spans="6:36">
      <c r="F499" s="43">
        <v>0</v>
      </c>
      <c r="G499" s="43">
        <v>2</v>
      </c>
      <c r="H499" s="43">
        <v>3</v>
      </c>
      <c r="I499" s="43">
        <v>4</v>
      </c>
      <c r="J499" s="43">
        <v>0</v>
      </c>
      <c r="K499" s="43">
        <v>6</v>
      </c>
      <c r="L499" s="43">
        <v>7</v>
      </c>
      <c r="M499" s="43">
        <v>8</v>
      </c>
      <c r="N499" s="43">
        <v>0</v>
      </c>
      <c r="O499" s="296" t="s">
        <v>314</v>
      </c>
      <c r="P499" s="43">
        <v>0</v>
      </c>
      <c r="Q499" s="43">
        <v>0</v>
      </c>
      <c r="R499" s="254">
        <f t="shared" si="94"/>
        <v>873.81</v>
      </c>
      <c r="S499" s="302">
        <f t="shared" si="104"/>
        <v>0.55999999999994543</v>
      </c>
      <c r="T499" s="297" t="str">
        <f t="shared" si="95"/>
        <v>023406780A000</v>
      </c>
      <c r="U499" s="270">
        <f t="shared" si="96"/>
        <v>96.190000000000055</v>
      </c>
      <c r="V499" s="270"/>
      <c r="W499" s="270"/>
      <c r="X499" s="270"/>
      <c r="Y499" s="270"/>
      <c r="Z499" s="270"/>
      <c r="AA499" s="303">
        <f t="shared" si="97"/>
        <v>10.473844710297916</v>
      </c>
      <c r="AB499" s="33">
        <f t="shared" si="98"/>
        <v>0.94272835579786485</v>
      </c>
      <c r="AC499" s="257">
        <f t="shared" si="99"/>
        <v>79.189181887020652</v>
      </c>
      <c r="AD499" s="258">
        <f t="shared" si="100"/>
        <v>36.195850553881527</v>
      </c>
      <c r="AE499" s="324">
        <f t="shared" si="105"/>
        <v>14.731891008329498</v>
      </c>
      <c r="AF499" s="258"/>
      <c r="AG499" s="256">
        <f>[1]!srEnew($C$11,$AB499,$C$49)</f>
        <v>0</v>
      </c>
      <c r="AH499" s="259">
        <f t="shared" si="101"/>
        <v>0</v>
      </c>
      <c r="AI499" s="256" t="e">
        <f t="shared" si="102"/>
        <v>#N/A</v>
      </c>
      <c r="AJ499" s="324">
        <f t="shared" si="103"/>
        <v>0</v>
      </c>
    </row>
    <row r="500" spans="6:36">
      <c r="F500" s="43">
        <v>1</v>
      </c>
      <c r="G500" s="43">
        <v>2</v>
      </c>
      <c r="H500" s="43">
        <v>3</v>
      </c>
      <c r="I500" s="296">
        <v>4</v>
      </c>
      <c r="J500" s="296">
        <v>5</v>
      </c>
      <c r="K500" s="43">
        <v>0</v>
      </c>
      <c r="L500" s="43">
        <v>7</v>
      </c>
      <c r="M500" s="43">
        <v>8</v>
      </c>
      <c r="N500" s="43">
        <v>0</v>
      </c>
      <c r="O500" s="43">
        <v>0</v>
      </c>
      <c r="P500" s="43">
        <v>0</v>
      </c>
      <c r="Q500" s="43">
        <v>0</v>
      </c>
      <c r="R500" s="254">
        <f t="shared" si="94"/>
        <v>877.97</v>
      </c>
      <c r="S500" s="302">
        <f t="shared" si="104"/>
        <v>4.1600000000000819</v>
      </c>
      <c r="T500" s="297" t="str">
        <f t="shared" si="95"/>
        <v>1234507800000</v>
      </c>
      <c r="U500" s="270">
        <f t="shared" si="96"/>
        <v>92.029999999999973</v>
      </c>
      <c r="V500" s="270"/>
      <c r="W500" s="270"/>
      <c r="X500" s="270"/>
      <c r="Y500" s="270"/>
      <c r="Z500" s="270"/>
      <c r="AA500" s="303">
        <f t="shared" si="97"/>
        <v>10.067245288920162</v>
      </c>
      <c r="AB500" s="33">
        <f t="shared" si="98"/>
        <v>0.42194020604335192</v>
      </c>
      <c r="AC500" s="257">
        <f t="shared" si="99"/>
        <v>35.442977307641563</v>
      </c>
      <c r="AD500" s="258">
        <f t="shared" si="100"/>
        <v>28.621822699338953</v>
      </c>
      <c r="AE500" s="324">
        <f t="shared" si="105"/>
        <v>9.0255606415309515</v>
      </c>
      <c r="AF500" s="258"/>
      <c r="AG500" s="256">
        <f>[1]!srEnew($C$11,$AB500,$C$49)</f>
        <v>0</v>
      </c>
      <c r="AH500" s="259">
        <f t="shared" si="101"/>
        <v>0</v>
      </c>
      <c r="AI500" s="256" t="e">
        <f t="shared" si="102"/>
        <v>#N/A</v>
      </c>
      <c r="AJ500" s="324">
        <f t="shared" si="103"/>
        <v>0</v>
      </c>
    </row>
    <row r="501" spans="6:36">
      <c r="F501" s="43">
        <v>1</v>
      </c>
      <c r="G501" s="43">
        <v>2</v>
      </c>
      <c r="H501" s="43">
        <v>3</v>
      </c>
      <c r="I501" s="296">
        <v>4</v>
      </c>
      <c r="J501" s="43">
        <v>0</v>
      </c>
      <c r="K501" s="43">
        <v>6</v>
      </c>
      <c r="L501" s="43">
        <v>7</v>
      </c>
      <c r="M501" s="43">
        <v>8</v>
      </c>
      <c r="N501" s="43">
        <v>0</v>
      </c>
      <c r="O501" s="43">
        <v>0</v>
      </c>
      <c r="P501" s="43">
        <v>0</v>
      </c>
      <c r="Q501" s="43">
        <v>0</v>
      </c>
      <c r="R501" s="254">
        <f t="shared" si="94"/>
        <v>878.53</v>
      </c>
      <c r="S501" s="302">
        <f t="shared" si="104"/>
        <v>0.55999999999994543</v>
      </c>
      <c r="T501" s="297" t="str">
        <f t="shared" si="95"/>
        <v>1234067800000</v>
      </c>
      <c r="U501" s="270">
        <f t="shared" si="96"/>
        <v>91.470000000000027</v>
      </c>
      <c r="V501" s="270"/>
      <c r="W501" s="270"/>
      <c r="X501" s="270"/>
      <c r="Y501" s="270"/>
      <c r="Z501" s="270"/>
      <c r="AA501" s="303">
        <f t="shared" si="97"/>
        <v>10.01251075142701</v>
      </c>
      <c r="AB501" s="33">
        <f t="shared" si="98"/>
        <v>0.36145561254090747</v>
      </c>
      <c r="AC501" s="257">
        <f t="shared" si="99"/>
        <v>30.362271453436229</v>
      </c>
      <c r="AD501" s="258">
        <f t="shared" si="100"/>
        <v>26.929738219700063</v>
      </c>
      <c r="AE501" s="324">
        <f t="shared" si="105"/>
        <v>8.2365143467360511</v>
      </c>
      <c r="AF501" s="258"/>
      <c r="AG501" s="256">
        <f>[1]!srEnew($C$11,$AB501,$C$49)</f>
        <v>0</v>
      </c>
      <c r="AH501" s="259">
        <f t="shared" si="101"/>
        <v>0</v>
      </c>
      <c r="AI501" s="256" t="e">
        <f t="shared" si="102"/>
        <v>#N/A</v>
      </c>
      <c r="AJ501" s="324">
        <f t="shared" si="103"/>
        <v>0</v>
      </c>
    </row>
    <row r="502" spans="6:36">
      <c r="F502" s="268">
        <v>0</v>
      </c>
      <c r="G502" s="268">
        <v>0</v>
      </c>
      <c r="H502" s="269">
        <v>0</v>
      </c>
      <c r="I502" s="296">
        <v>0</v>
      </c>
      <c r="J502" s="320">
        <v>5</v>
      </c>
      <c r="K502" s="43">
        <v>6</v>
      </c>
      <c r="L502" s="43">
        <v>7</v>
      </c>
      <c r="M502" s="43">
        <v>8</v>
      </c>
      <c r="N502" s="296">
        <v>0</v>
      </c>
      <c r="O502" s="296">
        <v>0</v>
      </c>
      <c r="P502" s="296">
        <v>0</v>
      </c>
      <c r="Q502" s="296">
        <v>0</v>
      </c>
      <c r="R502" s="254">
        <f t="shared" si="94"/>
        <v>883.37999999999988</v>
      </c>
      <c r="S502" s="302">
        <f t="shared" si="104"/>
        <v>4.8499999999999091</v>
      </c>
      <c r="T502" s="297" t="str">
        <f t="shared" si="95"/>
        <v>0000567800000</v>
      </c>
      <c r="U502" s="270">
        <f t="shared" si="96"/>
        <v>86.620000000000118</v>
      </c>
      <c r="V502" s="270"/>
      <c r="W502" s="270"/>
      <c r="X502" s="270"/>
      <c r="Y502" s="270"/>
      <c r="Z502" s="270"/>
      <c r="AA502" s="303">
        <f t="shared" si="97"/>
        <v>9.5384705606380606</v>
      </c>
      <c r="AB502" s="33">
        <f t="shared" si="98"/>
        <v>6.0566237714074156E-2</v>
      </c>
      <c r="AC502" s="257">
        <f t="shared" si="99"/>
        <v>5.0875639679822289</v>
      </c>
      <c r="AD502" s="258">
        <f t="shared" si="100"/>
        <v>11.118794980972558</v>
      </c>
      <c r="AE502" s="324">
        <f t="shared" si="105"/>
        <v>2.633274307833247</v>
      </c>
      <c r="AF502" s="258"/>
      <c r="AG502" s="256">
        <f>[1]!srEnew($C$11,$AB502,$C$49)</f>
        <v>0</v>
      </c>
      <c r="AH502" s="259">
        <f t="shared" si="101"/>
        <v>0</v>
      </c>
      <c r="AI502" s="256" t="e">
        <f t="shared" si="102"/>
        <v>#N/A</v>
      </c>
      <c r="AJ502" s="324">
        <f t="shared" si="103"/>
        <v>0</v>
      </c>
    </row>
    <row r="503" spans="6:36">
      <c r="F503" s="43">
        <v>1</v>
      </c>
      <c r="G503" s="43">
        <v>2</v>
      </c>
      <c r="H503" s="43">
        <v>3</v>
      </c>
      <c r="I503" s="296">
        <v>4</v>
      </c>
      <c r="J503" s="296">
        <v>5</v>
      </c>
      <c r="K503" s="43">
        <v>0</v>
      </c>
      <c r="L503" s="43">
        <v>7</v>
      </c>
      <c r="M503" s="43">
        <v>8</v>
      </c>
      <c r="N503" s="43">
        <v>0</v>
      </c>
      <c r="O503" s="296" t="s">
        <v>145</v>
      </c>
      <c r="P503" s="43">
        <v>0</v>
      </c>
      <c r="Q503" s="43">
        <v>0</v>
      </c>
      <c r="R503" s="254">
        <f t="shared" si="94"/>
        <v>883.45</v>
      </c>
      <c r="S503" s="302">
        <f t="shared" si="104"/>
        <v>7.0000000000163709E-2</v>
      </c>
      <c r="T503" s="297" t="str">
        <f t="shared" si="95"/>
        <v>123450780A000</v>
      </c>
      <c r="U503" s="270">
        <f t="shared" si="96"/>
        <v>86.549999999999955</v>
      </c>
      <c r="V503" s="270"/>
      <c r="W503" s="270"/>
      <c r="X503" s="270"/>
      <c r="Y503" s="270"/>
      <c r="Z503" s="270"/>
      <c r="AA503" s="303">
        <f t="shared" si="97"/>
        <v>9.5316287434513995</v>
      </c>
      <c r="AB503" s="33">
        <f t="shared" si="98"/>
        <v>5.8572978971799618E-2</v>
      </c>
      <c r="AC503" s="257">
        <f t="shared" si="99"/>
        <v>4.9201302336311681</v>
      </c>
      <c r="AD503" s="258">
        <f t="shared" si="100"/>
        <v>10.930670550077631</v>
      </c>
      <c r="AE503" s="324">
        <f t="shared" si="105"/>
        <v>2.5696494887798438</v>
      </c>
      <c r="AF503" s="258"/>
      <c r="AG503" s="256">
        <f>[1]!srEnew($C$11,$AB503,$C$49)</f>
        <v>0</v>
      </c>
      <c r="AH503" s="259">
        <f t="shared" si="101"/>
        <v>0</v>
      </c>
      <c r="AI503" s="256" t="e">
        <f t="shared" si="102"/>
        <v>#N/A</v>
      </c>
      <c r="AJ503" s="324">
        <f t="shared" si="103"/>
        <v>0</v>
      </c>
    </row>
    <row r="504" spans="6:36">
      <c r="F504" s="43">
        <v>1</v>
      </c>
      <c r="G504" s="43">
        <v>2</v>
      </c>
      <c r="H504" s="43">
        <v>3</v>
      </c>
      <c r="I504" s="296">
        <v>4</v>
      </c>
      <c r="J504" s="43">
        <v>0</v>
      </c>
      <c r="K504" s="43">
        <v>6</v>
      </c>
      <c r="L504" s="43">
        <v>7</v>
      </c>
      <c r="M504" s="43">
        <v>8</v>
      </c>
      <c r="N504" s="43">
        <v>0</v>
      </c>
      <c r="O504" s="296" t="s">
        <v>145</v>
      </c>
      <c r="P504" s="43">
        <v>0</v>
      </c>
      <c r="Q504" s="43">
        <v>0</v>
      </c>
      <c r="R504" s="254">
        <f t="shared" si="94"/>
        <v>884.01</v>
      </c>
      <c r="S504" s="302">
        <f t="shared" si="104"/>
        <v>0.55999999999994543</v>
      </c>
      <c r="T504" s="297" t="str">
        <f t="shared" si="95"/>
        <v>123406780A000</v>
      </c>
      <c r="U504" s="270">
        <f t="shared" si="96"/>
        <v>85.990000000000009</v>
      </c>
      <c r="V504" s="270"/>
      <c r="W504" s="270"/>
      <c r="X504" s="270"/>
      <c r="Y504" s="270"/>
      <c r="Z504" s="270"/>
      <c r="AA504" s="303">
        <f t="shared" si="97"/>
        <v>9.474505936973582</v>
      </c>
      <c r="AB504" s="33">
        <f t="shared" si="98"/>
        <v>4.3802874627666216E-2</v>
      </c>
      <c r="AC504" s="257">
        <f t="shared" si="99"/>
        <v>3.679441468723962</v>
      </c>
      <c r="AD504" s="258">
        <f t="shared" si="100"/>
        <v>9.4188627387156298</v>
      </c>
      <c r="AE504" s="324">
        <f t="shared" si="105"/>
        <v>2.0589542462385433</v>
      </c>
      <c r="AF504" s="258"/>
      <c r="AG504" s="256">
        <f>[1]!srEnew($C$11,$AB504,$C$49)</f>
        <v>0</v>
      </c>
      <c r="AH504" s="259">
        <f t="shared" si="101"/>
        <v>0</v>
      </c>
      <c r="AI504" s="256" t="e">
        <f t="shared" si="102"/>
        <v>#N/A</v>
      </c>
      <c r="AJ504" s="324">
        <f t="shared" si="103"/>
        <v>0</v>
      </c>
    </row>
    <row r="505" spans="6:36">
      <c r="F505" s="268">
        <v>0</v>
      </c>
      <c r="G505" s="268">
        <v>0</v>
      </c>
      <c r="H505" s="269">
        <v>0</v>
      </c>
      <c r="I505" s="296">
        <v>0</v>
      </c>
      <c r="J505" s="320">
        <v>5</v>
      </c>
      <c r="K505" s="43">
        <v>6</v>
      </c>
      <c r="L505" s="43">
        <v>7</v>
      </c>
      <c r="M505" s="43">
        <v>8</v>
      </c>
      <c r="N505" s="296">
        <v>0</v>
      </c>
      <c r="O505" s="296" t="s">
        <v>145</v>
      </c>
      <c r="P505" s="296">
        <v>0</v>
      </c>
      <c r="Q505" s="296">
        <v>0</v>
      </c>
      <c r="R505" s="254">
        <f t="shared" si="94"/>
        <v>888.8599999999999</v>
      </c>
      <c r="S505" s="302">
        <f t="shared" si="104"/>
        <v>4.8499999999999091</v>
      </c>
      <c r="T505" s="297" t="str">
        <f t="shared" si="95"/>
        <v>000056780A000</v>
      </c>
      <c r="U505" s="270">
        <f t="shared" si="96"/>
        <v>81.1400000000001</v>
      </c>
      <c r="V505" s="270"/>
      <c r="W505" s="270"/>
      <c r="X505" s="270"/>
      <c r="Y505" s="270"/>
      <c r="Z505" s="270"/>
      <c r="AA505" s="303">
        <f t="shared" si="97"/>
        <v>8.9763342783187579</v>
      </c>
      <c r="AB505" s="33">
        <f t="shared" si="98"/>
        <v>0</v>
      </c>
      <c r="AC505" s="257">
        <f t="shared" si="99"/>
        <v>0</v>
      </c>
      <c r="AD505" s="258" t="e">
        <f t="shared" si="100"/>
        <v>#N/A</v>
      </c>
      <c r="AE505" s="324">
        <f t="shared" si="105"/>
        <v>0</v>
      </c>
      <c r="AF505" s="258"/>
      <c r="AG505" s="256">
        <f>[1]!srEnew($C$11,$AB505,$C$49)</f>
        <v>0</v>
      </c>
      <c r="AH505" s="259">
        <f t="shared" si="101"/>
        <v>0</v>
      </c>
      <c r="AI505" s="256" t="e">
        <f t="shared" si="102"/>
        <v>#N/A</v>
      </c>
      <c r="AJ505" s="324">
        <f t="shared" si="103"/>
        <v>0</v>
      </c>
    </row>
    <row r="506" spans="6:36">
      <c r="F506" s="305">
        <v>1</v>
      </c>
      <c r="G506" s="43">
        <v>0</v>
      </c>
      <c r="H506" s="43">
        <v>0</v>
      </c>
      <c r="I506" s="43">
        <v>0</v>
      </c>
      <c r="J506" s="296">
        <v>5</v>
      </c>
      <c r="K506" s="43">
        <v>6</v>
      </c>
      <c r="L506" s="43">
        <v>7</v>
      </c>
      <c r="M506" s="43">
        <v>8</v>
      </c>
      <c r="N506" s="43">
        <v>0</v>
      </c>
      <c r="O506" s="43">
        <v>0</v>
      </c>
      <c r="P506" s="43">
        <v>0</v>
      </c>
      <c r="Q506" s="43">
        <v>0</v>
      </c>
      <c r="R506" s="254">
        <f t="shared" si="94"/>
        <v>893.57999999999993</v>
      </c>
      <c r="S506" s="302">
        <f t="shared" si="104"/>
        <v>4.7200000000000273</v>
      </c>
      <c r="T506" s="297" t="str">
        <f t="shared" si="95"/>
        <v>1000567800000</v>
      </c>
      <c r="U506" s="270">
        <f t="shared" si="96"/>
        <v>76.420000000000073</v>
      </c>
      <c r="V506" s="270"/>
      <c r="W506" s="270"/>
      <c r="X506" s="270"/>
      <c r="Y506" s="270"/>
      <c r="Z506" s="270"/>
      <c r="AA506" s="303">
        <f t="shared" si="97"/>
        <v>8.4915156744319908</v>
      </c>
      <c r="AB506" s="33">
        <f t="shared" si="98"/>
        <v>0</v>
      </c>
      <c r="AC506" s="257">
        <f t="shared" si="99"/>
        <v>0</v>
      </c>
      <c r="AD506" s="258" t="e">
        <f t="shared" si="100"/>
        <v>#N/A</v>
      </c>
      <c r="AE506" s="324">
        <f t="shared" si="105"/>
        <v>0</v>
      </c>
      <c r="AF506" s="258"/>
      <c r="AG506" s="256">
        <f>[1]!srEnew($C$11,$AB506,$C$49)</f>
        <v>0</v>
      </c>
      <c r="AH506" s="259">
        <f t="shared" si="101"/>
        <v>0</v>
      </c>
      <c r="AI506" s="256" t="e">
        <f t="shared" si="102"/>
        <v>#N/A</v>
      </c>
      <c r="AJ506" s="324">
        <f t="shared" si="103"/>
        <v>0</v>
      </c>
    </row>
    <row r="507" spans="6:36">
      <c r="F507" s="43">
        <v>0</v>
      </c>
      <c r="G507" s="305">
        <v>2</v>
      </c>
      <c r="H507" s="43">
        <v>0</v>
      </c>
      <c r="I507" s="43">
        <v>0</v>
      </c>
      <c r="J507" s="296">
        <v>5</v>
      </c>
      <c r="K507" s="43">
        <v>6</v>
      </c>
      <c r="L507" s="43">
        <v>7</v>
      </c>
      <c r="M507" s="43">
        <v>8</v>
      </c>
      <c r="N507" s="43">
        <v>0</v>
      </c>
      <c r="O507" s="43">
        <v>0</v>
      </c>
      <c r="P507" s="43">
        <v>0</v>
      </c>
      <c r="Q507" s="43">
        <v>0</v>
      </c>
      <c r="R507" s="254">
        <f t="shared" si="94"/>
        <v>896.18</v>
      </c>
      <c r="S507" s="302">
        <f t="shared" si="104"/>
        <v>2.6000000000000227</v>
      </c>
      <c r="T507" s="297" t="str">
        <f t="shared" si="95"/>
        <v>0200567800000</v>
      </c>
      <c r="U507" s="270">
        <f t="shared" si="96"/>
        <v>73.82000000000005</v>
      </c>
      <c r="V507" s="270"/>
      <c r="W507" s="270"/>
      <c r="X507" s="270"/>
      <c r="Y507" s="270"/>
      <c r="Z507" s="270"/>
      <c r="AA507" s="303">
        <f t="shared" si="97"/>
        <v>8.2202594299368563</v>
      </c>
      <c r="AB507" s="33">
        <f t="shared" si="98"/>
        <v>0</v>
      </c>
      <c r="AC507" s="257">
        <f t="shared" si="99"/>
        <v>0</v>
      </c>
      <c r="AD507" s="258" t="e">
        <f t="shared" si="100"/>
        <v>#N/A</v>
      </c>
      <c r="AE507" s="324">
        <f t="shared" si="105"/>
        <v>0</v>
      </c>
      <c r="AF507" s="258"/>
      <c r="AG507" s="256">
        <f>[1]!srEnew($C$11,$AB507,$C$49)</f>
        <v>0</v>
      </c>
      <c r="AH507" s="259">
        <f t="shared" si="101"/>
        <v>0</v>
      </c>
      <c r="AI507" s="256" t="e">
        <f t="shared" si="102"/>
        <v>#N/A</v>
      </c>
      <c r="AJ507" s="324">
        <f t="shared" si="103"/>
        <v>0</v>
      </c>
    </row>
    <row r="508" spans="6:36">
      <c r="F508" s="305">
        <v>1</v>
      </c>
      <c r="G508" s="43">
        <v>0</v>
      </c>
      <c r="H508" s="43">
        <v>0</v>
      </c>
      <c r="I508" s="43">
        <v>0</v>
      </c>
      <c r="J508" s="296">
        <v>5</v>
      </c>
      <c r="K508" s="43">
        <v>6</v>
      </c>
      <c r="L508" s="43">
        <v>7</v>
      </c>
      <c r="M508" s="43">
        <v>8</v>
      </c>
      <c r="N508" s="43">
        <v>0</v>
      </c>
      <c r="O508" s="296" t="s">
        <v>145</v>
      </c>
      <c r="P508" s="43">
        <v>0</v>
      </c>
      <c r="Q508" s="43">
        <v>0</v>
      </c>
      <c r="R508" s="254">
        <f t="shared" si="94"/>
        <v>899.06</v>
      </c>
      <c r="S508" s="302">
        <f t="shared" si="104"/>
        <v>2.8799999999999955</v>
      </c>
      <c r="T508" s="297" t="str">
        <f t="shared" si="95"/>
        <v>100056780A000</v>
      </c>
      <c r="U508" s="270">
        <f t="shared" si="96"/>
        <v>70.940000000000055</v>
      </c>
      <c r="V508" s="270"/>
      <c r="W508" s="270"/>
      <c r="X508" s="270"/>
      <c r="Y508" s="270"/>
      <c r="Z508" s="270"/>
      <c r="AA508" s="303">
        <f t="shared" si="97"/>
        <v>7.9130397678784838</v>
      </c>
      <c r="AB508" s="33">
        <f t="shared" si="98"/>
        <v>0</v>
      </c>
      <c r="AC508" s="257">
        <f t="shared" si="99"/>
        <v>0</v>
      </c>
      <c r="AD508" s="258" t="e">
        <f t="shared" si="100"/>
        <v>#N/A</v>
      </c>
      <c r="AE508" s="324">
        <f t="shared" si="105"/>
        <v>0</v>
      </c>
      <c r="AF508" s="258"/>
      <c r="AG508" s="256">
        <f>[1]!srEnew($C$11,$AB508,$C$49)</f>
        <v>0</v>
      </c>
      <c r="AH508" s="259">
        <f t="shared" si="101"/>
        <v>0</v>
      </c>
      <c r="AI508" s="256" t="e">
        <f t="shared" si="102"/>
        <v>#N/A</v>
      </c>
      <c r="AJ508" s="324">
        <f t="shared" si="103"/>
        <v>0</v>
      </c>
    </row>
    <row r="509" spans="6:36">
      <c r="F509" s="43">
        <v>0</v>
      </c>
      <c r="G509" s="305">
        <v>2</v>
      </c>
      <c r="H509" s="43">
        <v>0</v>
      </c>
      <c r="I509" s="43">
        <v>0</v>
      </c>
      <c r="J509" s="296">
        <v>5</v>
      </c>
      <c r="K509" s="43">
        <v>6</v>
      </c>
      <c r="L509" s="43">
        <v>7</v>
      </c>
      <c r="M509" s="43">
        <v>8</v>
      </c>
      <c r="N509" s="43">
        <v>0</v>
      </c>
      <c r="O509" s="296" t="s">
        <v>145</v>
      </c>
      <c r="P509" s="43">
        <v>0</v>
      </c>
      <c r="Q509" s="43">
        <v>0</v>
      </c>
      <c r="R509" s="254">
        <f t="shared" si="94"/>
        <v>901.66</v>
      </c>
      <c r="S509" s="302">
        <f t="shared" si="104"/>
        <v>2.6000000000000227</v>
      </c>
      <c r="T509" s="297" t="str">
        <f t="shared" si="95"/>
        <v>020056780A000</v>
      </c>
      <c r="U509" s="270">
        <f t="shared" si="96"/>
        <v>68.340000000000032</v>
      </c>
      <c r="V509" s="270"/>
      <c r="W509" s="270"/>
      <c r="X509" s="270"/>
      <c r="Y509" s="270"/>
      <c r="Z509" s="270"/>
      <c r="AA509" s="303">
        <f t="shared" si="97"/>
        <v>7.6328597737437551</v>
      </c>
      <c r="AB509" s="33">
        <f t="shared" si="98"/>
        <v>0</v>
      </c>
      <c r="AC509" s="257">
        <f t="shared" si="99"/>
        <v>0</v>
      </c>
      <c r="AD509" s="258" t="e">
        <f t="shared" si="100"/>
        <v>#N/A</v>
      </c>
      <c r="AE509" s="324">
        <f t="shared" si="105"/>
        <v>0</v>
      </c>
      <c r="AF509" s="258"/>
      <c r="AG509" s="256">
        <f>[1]!srEnew($C$11,$AB509,$C$49)</f>
        <v>0</v>
      </c>
      <c r="AH509" s="259">
        <f t="shared" si="101"/>
        <v>0</v>
      </c>
      <c r="AI509" s="256" t="e">
        <f t="shared" si="102"/>
        <v>#N/A</v>
      </c>
      <c r="AJ509" s="324">
        <f t="shared" si="103"/>
        <v>0</v>
      </c>
    </row>
    <row r="510" spans="6:36">
      <c r="F510" s="43">
        <v>1</v>
      </c>
      <c r="G510" s="43">
        <v>2</v>
      </c>
      <c r="H510" s="43">
        <v>0</v>
      </c>
      <c r="I510" s="43">
        <v>0</v>
      </c>
      <c r="J510" s="296">
        <v>5</v>
      </c>
      <c r="K510" s="43">
        <v>6</v>
      </c>
      <c r="L510" s="43">
        <v>7</v>
      </c>
      <c r="M510" s="43">
        <v>8</v>
      </c>
      <c r="N510" s="43">
        <v>0</v>
      </c>
      <c r="O510" s="43">
        <v>0</v>
      </c>
      <c r="P510" s="43">
        <v>0</v>
      </c>
      <c r="Q510" s="43">
        <v>0</v>
      </c>
      <c r="R510" s="254">
        <f t="shared" si="94"/>
        <v>906.37999999999988</v>
      </c>
      <c r="S510" s="302">
        <f t="shared" si="104"/>
        <v>4.7199999999999136</v>
      </c>
      <c r="T510" s="297" t="str">
        <f t="shared" si="95"/>
        <v>1200567800000</v>
      </c>
      <c r="U510" s="270">
        <f t="shared" si="96"/>
        <v>63.620000000000118</v>
      </c>
      <c r="V510" s="270"/>
      <c r="W510" s="270"/>
      <c r="X510" s="270"/>
      <c r="Y510" s="270"/>
      <c r="Z510" s="270"/>
      <c r="AA510" s="303">
        <f t="shared" si="97"/>
        <v>7.1147798742138502</v>
      </c>
      <c r="AB510" s="33">
        <f t="shared" si="98"/>
        <v>0</v>
      </c>
      <c r="AC510" s="257">
        <f t="shared" si="99"/>
        <v>0</v>
      </c>
      <c r="AD510" s="258" t="e">
        <f t="shared" si="100"/>
        <v>#N/A</v>
      </c>
      <c r="AE510" s="324">
        <f t="shared" si="105"/>
        <v>0</v>
      </c>
      <c r="AF510" s="258"/>
      <c r="AG510" s="256">
        <f>[1]!srEnew($C$11,$AB510,$C$49)</f>
        <v>0</v>
      </c>
      <c r="AH510" s="259">
        <f t="shared" si="101"/>
        <v>0</v>
      </c>
      <c r="AI510" s="256" t="e">
        <f t="shared" si="102"/>
        <v>#N/A</v>
      </c>
      <c r="AJ510" s="324">
        <f t="shared" si="103"/>
        <v>0</v>
      </c>
    </row>
    <row r="511" spans="6:36">
      <c r="F511" s="43">
        <v>0</v>
      </c>
      <c r="G511" s="43">
        <v>0</v>
      </c>
      <c r="H511" s="305">
        <v>3</v>
      </c>
      <c r="I511" s="43">
        <v>0</v>
      </c>
      <c r="J511" s="296">
        <v>5</v>
      </c>
      <c r="K511" s="43">
        <v>6</v>
      </c>
      <c r="L511" s="43">
        <v>7</v>
      </c>
      <c r="M511" s="43">
        <v>8</v>
      </c>
      <c r="N511" s="43">
        <v>0</v>
      </c>
      <c r="O511" s="43">
        <v>0</v>
      </c>
      <c r="P511" s="43">
        <v>0</v>
      </c>
      <c r="Q511" s="43">
        <v>0</v>
      </c>
      <c r="R511" s="254">
        <f t="shared" si="94"/>
        <v>907.18</v>
      </c>
      <c r="S511" s="302">
        <f t="shared" si="104"/>
        <v>0.80000000000006821</v>
      </c>
      <c r="T511" s="297" t="str">
        <f t="shared" si="95"/>
        <v>0030567800000</v>
      </c>
      <c r="U511" s="270">
        <f t="shared" si="96"/>
        <v>62.82000000000005</v>
      </c>
      <c r="V511" s="270"/>
      <c r="W511" s="270"/>
      <c r="X511" s="270"/>
      <c r="Y511" s="270"/>
      <c r="Z511" s="270"/>
      <c r="AA511" s="303">
        <f t="shared" si="97"/>
        <v>7.0249326145552624</v>
      </c>
      <c r="AB511" s="33">
        <f t="shared" si="98"/>
        <v>0</v>
      </c>
      <c r="AC511" s="257">
        <f t="shared" si="99"/>
        <v>0</v>
      </c>
      <c r="AD511" s="258" t="e">
        <f t="shared" si="100"/>
        <v>#N/A</v>
      </c>
      <c r="AE511" s="324">
        <f t="shared" si="105"/>
        <v>0</v>
      </c>
      <c r="AF511" s="258"/>
      <c r="AG511" s="256">
        <f>[1]!srEnew($C$11,$AB511,$C$49)</f>
        <v>0</v>
      </c>
      <c r="AH511" s="259">
        <f t="shared" si="101"/>
        <v>0</v>
      </c>
      <c r="AI511" s="256" t="e">
        <f t="shared" si="102"/>
        <v>#N/A</v>
      </c>
      <c r="AJ511" s="324">
        <f t="shared" si="103"/>
        <v>0</v>
      </c>
    </row>
    <row r="512" spans="6:36">
      <c r="F512" s="43">
        <v>1</v>
      </c>
      <c r="G512" s="43">
        <v>2</v>
      </c>
      <c r="H512" s="43">
        <v>0</v>
      </c>
      <c r="I512" s="43">
        <v>0</v>
      </c>
      <c r="J512" s="296">
        <v>5</v>
      </c>
      <c r="K512" s="43">
        <v>6</v>
      </c>
      <c r="L512" s="43">
        <v>7</v>
      </c>
      <c r="M512" s="43">
        <v>8</v>
      </c>
      <c r="N512" s="43">
        <v>0</v>
      </c>
      <c r="O512" s="296" t="s">
        <v>329</v>
      </c>
      <c r="P512" s="43">
        <v>0</v>
      </c>
      <c r="Q512" s="43">
        <v>0</v>
      </c>
      <c r="R512" s="254">
        <f t="shared" si="94"/>
        <v>911.8599999999999</v>
      </c>
      <c r="S512" s="302">
        <f t="shared" si="104"/>
        <v>4.67999999999995</v>
      </c>
      <c r="T512" s="297" t="str">
        <f t="shared" si="95"/>
        <v>120056780A000</v>
      </c>
      <c r="U512" s="270">
        <f t="shared" si="96"/>
        <v>58.1400000000001</v>
      </c>
      <c r="V512" s="270"/>
      <c r="W512" s="270"/>
      <c r="X512" s="270"/>
      <c r="Y512" s="270"/>
      <c r="Z512" s="270"/>
      <c r="AA512" s="303">
        <f t="shared" si="97"/>
        <v>6.4981118172607646</v>
      </c>
      <c r="AB512" s="33">
        <f t="shared" si="98"/>
        <v>0</v>
      </c>
      <c r="AC512" s="257">
        <f t="shared" si="99"/>
        <v>0</v>
      </c>
      <c r="AD512" s="258" t="e">
        <f t="shared" si="100"/>
        <v>#N/A</v>
      </c>
      <c r="AE512" s="324">
        <f t="shared" si="105"/>
        <v>0</v>
      </c>
      <c r="AF512" s="258"/>
      <c r="AG512" s="256">
        <f>[1]!srEnew($C$11,$AB512,$C$49)</f>
        <v>0</v>
      </c>
      <c r="AH512" s="259">
        <f t="shared" si="101"/>
        <v>0</v>
      </c>
      <c r="AI512" s="256" t="e">
        <f t="shared" si="102"/>
        <v>#N/A</v>
      </c>
      <c r="AJ512" s="324">
        <f t="shared" si="103"/>
        <v>0</v>
      </c>
    </row>
    <row r="513" spans="6:36">
      <c r="F513" s="43">
        <v>0</v>
      </c>
      <c r="G513" s="43">
        <v>0</v>
      </c>
      <c r="H513" s="305">
        <v>3</v>
      </c>
      <c r="I513" s="43">
        <v>0</v>
      </c>
      <c r="J513" s="296">
        <v>5</v>
      </c>
      <c r="K513" s="43">
        <v>6</v>
      </c>
      <c r="L513" s="43">
        <v>7</v>
      </c>
      <c r="M513" s="43">
        <v>8</v>
      </c>
      <c r="N513" s="43">
        <v>0</v>
      </c>
      <c r="O513" s="296" t="s">
        <v>145</v>
      </c>
      <c r="P513" s="43">
        <v>0</v>
      </c>
      <c r="Q513" s="43">
        <v>0</v>
      </c>
      <c r="R513" s="254">
        <f t="shared" si="94"/>
        <v>912.66</v>
      </c>
      <c r="S513" s="302">
        <f t="shared" si="104"/>
        <v>0.80000000000006821</v>
      </c>
      <c r="T513" s="297" t="str">
        <f t="shared" si="95"/>
        <v>003056780A000</v>
      </c>
      <c r="U513" s="270">
        <f t="shared" si="96"/>
        <v>57.340000000000032</v>
      </c>
      <c r="V513" s="270"/>
      <c r="W513" s="270"/>
      <c r="X513" s="270"/>
      <c r="Y513" s="270"/>
      <c r="Z513" s="270"/>
      <c r="AA513" s="303">
        <f t="shared" si="97"/>
        <v>6.4060053421755585</v>
      </c>
      <c r="AB513" s="33">
        <f t="shared" si="98"/>
        <v>0</v>
      </c>
      <c r="AC513" s="257">
        <f t="shared" si="99"/>
        <v>0</v>
      </c>
      <c r="AD513" s="258" t="e">
        <f t="shared" si="100"/>
        <v>#N/A</v>
      </c>
      <c r="AE513" s="324">
        <f t="shared" si="105"/>
        <v>0</v>
      </c>
      <c r="AF513" s="258"/>
      <c r="AG513" s="256">
        <f>[1]!srEnew($C$11,$AB513,$C$49)</f>
        <v>0</v>
      </c>
      <c r="AH513" s="259">
        <f t="shared" si="101"/>
        <v>0</v>
      </c>
      <c r="AI513" s="256" t="e">
        <f t="shared" si="102"/>
        <v>#N/A</v>
      </c>
      <c r="AJ513" s="324">
        <f t="shared" si="103"/>
        <v>0</v>
      </c>
    </row>
    <row r="514" spans="6:36">
      <c r="F514" s="43">
        <v>1</v>
      </c>
      <c r="G514" s="43">
        <v>0</v>
      </c>
      <c r="H514" s="43">
        <v>3</v>
      </c>
      <c r="I514" s="43">
        <v>0</v>
      </c>
      <c r="J514" s="296">
        <v>5</v>
      </c>
      <c r="K514" s="43">
        <v>6</v>
      </c>
      <c r="L514" s="43">
        <v>7</v>
      </c>
      <c r="M514" s="43">
        <v>8</v>
      </c>
      <c r="N514" s="43">
        <v>0</v>
      </c>
      <c r="O514" s="43">
        <v>0</v>
      </c>
      <c r="P514" s="43">
        <v>0</v>
      </c>
      <c r="Q514" s="43">
        <v>0</v>
      </c>
      <c r="R514" s="254">
        <f t="shared" si="94"/>
        <v>917.38</v>
      </c>
      <c r="S514" s="302">
        <f t="shared" si="104"/>
        <v>4.7200000000000273</v>
      </c>
      <c r="T514" s="297" t="str">
        <f t="shared" si="95"/>
        <v>1030567800000</v>
      </c>
      <c r="U514" s="270">
        <f t="shared" si="96"/>
        <v>52.620000000000005</v>
      </c>
      <c r="V514" s="270"/>
      <c r="W514" s="270"/>
      <c r="X514" s="270"/>
      <c r="Y514" s="270"/>
      <c r="Z514" s="270"/>
      <c r="AA514" s="303">
        <f t="shared" si="97"/>
        <v>5.8602607709750574</v>
      </c>
      <c r="AB514" s="33">
        <f t="shared" si="98"/>
        <v>0</v>
      </c>
      <c r="AC514" s="257">
        <f t="shared" si="99"/>
        <v>0</v>
      </c>
      <c r="AD514" s="258" t="e">
        <f t="shared" si="100"/>
        <v>#N/A</v>
      </c>
      <c r="AE514" s="324">
        <f t="shared" si="105"/>
        <v>0</v>
      </c>
      <c r="AF514" s="258"/>
      <c r="AG514" s="256">
        <f>[1]!srEnew($C$11,$AB514,$C$49)</f>
        <v>0</v>
      </c>
      <c r="AH514" s="259">
        <f t="shared" si="101"/>
        <v>0</v>
      </c>
      <c r="AI514" s="256" t="e">
        <f t="shared" si="102"/>
        <v>#N/A</v>
      </c>
      <c r="AJ514" s="324">
        <f t="shared" si="103"/>
        <v>0</v>
      </c>
    </row>
    <row r="515" spans="6:36">
      <c r="F515" s="43">
        <v>0</v>
      </c>
      <c r="G515" s="43">
        <v>2</v>
      </c>
      <c r="H515" s="43">
        <v>3</v>
      </c>
      <c r="I515" s="43">
        <v>0</v>
      </c>
      <c r="J515" s="296">
        <v>5</v>
      </c>
      <c r="K515" s="43">
        <v>6</v>
      </c>
      <c r="L515" s="43">
        <v>7</v>
      </c>
      <c r="M515" s="43">
        <v>8</v>
      </c>
      <c r="N515" s="43">
        <v>0</v>
      </c>
      <c r="O515" s="43">
        <v>0</v>
      </c>
      <c r="P515" s="43">
        <v>0</v>
      </c>
      <c r="Q515" s="43">
        <v>0</v>
      </c>
      <c r="R515" s="254">
        <f t="shared" si="94"/>
        <v>919.98</v>
      </c>
      <c r="S515" s="302">
        <f t="shared" si="104"/>
        <v>2.6000000000000227</v>
      </c>
      <c r="T515" s="297" t="str">
        <f t="shared" si="95"/>
        <v>0230567800000</v>
      </c>
      <c r="U515" s="270">
        <f t="shared" si="96"/>
        <v>50.019999999999982</v>
      </c>
      <c r="V515" s="270"/>
      <c r="W515" s="270"/>
      <c r="X515" s="270"/>
      <c r="Y515" s="270"/>
      <c r="Z515" s="270"/>
      <c r="AA515" s="303">
        <f t="shared" si="97"/>
        <v>5.5531934996220684</v>
      </c>
      <c r="AB515" s="33">
        <f t="shared" si="98"/>
        <v>0</v>
      </c>
      <c r="AC515" s="257">
        <f t="shared" si="99"/>
        <v>0</v>
      </c>
      <c r="AD515" s="258" t="e">
        <f t="shared" si="100"/>
        <v>#N/A</v>
      </c>
      <c r="AE515" s="324">
        <f t="shared" si="105"/>
        <v>0</v>
      </c>
      <c r="AF515" s="258"/>
      <c r="AG515" s="256">
        <f>[1]!srEnew($C$11,$AB515,$C$49)</f>
        <v>0</v>
      </c>
      <c r="AH515" s="259">
        <f t="shared" si="101"/>
        <v>0</v>
      </c>
      <c r="AI515" s="256" t="e">
        <f t="shared" si="102"/>
        <v>#N/A</v>
      </c>
      <c r="AJ515" s="324">
        <f t="shared" si="103"/>
        <v>0</v>
      </c>
    </row>
    <row r="516" spans="6:36">
      <c r="F516" s="43">
        <v>1</v>
      </c>
      <c r="G516" s="43">
        <v>0</v>
      </c>
      <c r="H516" s="43">
        <v>3</v>
      </c>
      <c r="I516" s="43">
        <v>0</v>
      </c>
      <c r="J516" s="296">
        <v>5</v>
      </c>
      <c r="K516" s="43">
        <v>6</v>
      </c>
      <c r="L516" s="43">
        <v>7</v>
      </c>
      <c r="M516" s="43">
        <v>8</v>
      </c>
      <c r="N516" s="43">
        <v>0</v>
      </c>
      <c r="O516" s="296" t="s">
        <v>145</v>
      </c>
      <c r="P516" s="43">
        <v>0</v>
      </c>
      <c r="Q516" s="43">
        <v>0</v>
      </c>
      <c r="R516" s="254">
        <f t="shared" si="94"/>
        <v>922.86</v>
      </c>
      <c r="S516" s="302">
        <f t="shared" si="104"/>
        <v>2.8799999999999955</v>
      </c>
      <c r="T516" s="297" t="str">
        <f t="shared" si="95"/>
        <v>103056780A000</v>
      </c>
      <c r="U516" s="270">
        <f t="shared" si="96"/>
        <v>47.139999999999986</v>
      </c>
      <c r="V516" s="270"/>
      <c r="W516" s="270"/>
      <c r="X516" s="270"/>
      <c r="Y516" s="270"/>
      <c r="Z516" s="270"/>
      <c r="AA516" s="303">
        <f t="shared" si="97"/>
        <v>5.2098425577127383</v>
      </c>
      <c r="AB516" s="33">
        <f t="shared" si="98"/>
        <v>0</v>
      </c>
      <c r="AC516" s="257">
        <f t="shared" si="99"/>
        <v>0</v>
      </c>
      <c r="AD516" s="258" t="e">
        <f t="shared" si="100"/>
        <v>#N/A</v>
      </c>
      <c r="AE516" s="324">
        <f t="shared" si="105"/>
        <v>0</v>
      </c>
      <c r="AF516" s="258"/>
      <c r="AG516" s="256">
        <f>[1]!srEnew($C$11,$AB516,$C$49)</f>
        <v>0</v>
      </c>
      <c r="AH516" s="259">
        <f t="shared" si="101"/>
        <v>0</v>
      </c>
      <c r="AI516" s="256" t="e">
        <f t="shared" si="102"/>
        <v>#N/A</v>
      </c>
      <c r="AJ516" s="324">
        <f t="shared" si="103"/>
        <v>0</v>
      </c>
    </row>
    <row r="517" spans="6:36">
      <c r="F517" s="43">
        <v>0</v>
      </c>
      <c r="G517" s="43">
        <v>2</v>
      </c>
      <c r="H517" s="43">
        <v>3</v>
      </c>
      <c r="I517" s="43">
        <v>0</v>
      </c>
      <c r="J517" s="296">
        <v>5</v>
      </c>
      <c r="K517" s="43">
        <v>6</v>
      </c>
      <c r="L517" s="43">
        <v>7</v>
      </c>
      <c r="M517" s="43">
        <v>8</v>
      </c>
      <c r="N517" s="43">
        <v>0</v>
      </c>
      <c r="O517" s="296" t="s">
        <v>145</v>
      </c>
      <c r="P517" s="43">
        <v>0</v>
      </c>
      <c r="Q517" s="43">
        <v>0</v>
      </c>
      <c r="R517" s="254">
        <f t="shared" si="94"/>
        <v>925.46</v>
      </c>
      <c r="S517" s="302">
        <f t="shared" si="104"/>
        <v>2.6000000000000227</v>
      </c>
      <c r="T517" s="297" t="str">
        <f t="shared" si="95"/>
        <v>023056780A000</v>
      </c>
      <c r="U517" s="270">
        <f t="shared" si="96"/>
        <v>44.539999999999964</v>
      </c>
      <c r="V517" s="270"/>
      <c r="W517" s="270"/>
      <c r="X517" s="270"/>
      <c r="Y517" s="270"/>
      <c r="Z517" s="270"/>
      <c r="AA517" s="303">
        <f t="shared" si="97"/>
        <v>4.8959238867960932</v>
      </c>
      <c r="AB517" s="33">
        <f t="shared" si="98"/>
        <v>0</v>
      </c>
      <c r="AC517" s="257">
        <f t="shared" si="99"/>
        <v>0</v>
      </c>
      <c r="AD517" s="258" t="e">
        <f t="shared" si="100"/>
        <v>#N/A</v>
      </c>
      <c r="AE517" s="324">
        <f t="shared" si="105"/>
        <v>0</v>
      </c>
      <c r="AF517" s="258"/>
      <c r="AG517" s="256">
        <f>[1]!srEnew($C$11,$AB517,$C$49)</f>
        <v>0</v>
      </c>
      <c r="AH517" s="259">
        <f t="shared" si="101"/>
        <v>0</v>
      </c>
      <c r="AI517" s="256" t="e">
        <f t="shared" si="102"/>
        <v>#N/A</v>
      </c>
      <c r="AJ517" s="324">
        <f t="shared" si="103"/>
        <v>0</v>
      </c>
    </row>
    <row r="518" spans="6:36">
      <c r="F518" s="43">
        <v>1</v>
      </c>
      <c r="G518" s="43">
        <v>2</v>
      </c>
      <c r="H518" s="43">
        <v>3</v>
      </c>
      <c r="I518" s="43">
        <v>0</v>
      </c>
      <c r="J518" s="296">
        <v>5</v>
      </c>
      <c r="K518" s="43">
        <v>6</v>
      </c>
      <c r="L518" s="43">
        <v>7</v>
      </c>
      <c r="M518" s="43">
        <v>8</v>
      </c>
      <c r="N518" s="43">
        <v>0</v>
      </c>
      <c r="O518" s="43">
        <v>0</v>
      </c>
      <c r="P518" s="43">
        <v>0</v>
      </c>
      <c r="Q518" s="43">
        <v>0</v>
      </c>
      <c r="R518" s="254">
        <f t="shared" si="94"/>
        <v>930.18</v>
      </c>
      <c r="S518" s="302">
        <f t="shared" si="104"/>
        <v>4.7199999999999136</v>
      </c>
      <c r="T518" s="297" t="str">
        <f t="shared" si="95"/>
        <v>1230567800000</v>
      </c>
      <c r="U518" s="270">
        <f t="shared" si="96"/>
        <v>39.82000000000005</v>
      </c>
      <c r="V518" s="270"/>
      <c r="W518" s="270"/>
      <c r="X518" s="270"/>
      <c r="Y518" s="270"/>
      <c r="Z518" s="270"/>
      <c r="AA518" s="303">
        <f t="shared" si="97"/>
        <v>4.3160988244670317</v>
      </c>
      <c r="AB518" s="33">
        <f t="shared" si="98"/>
        <v>0</v>
      </c>
      <c r="AC518" s="257">
        <f t="shared" si="99"/>
        <v>0</v>
      </c>
      <c r="AD518" s="258" t="e">
        <f t="shared" si="100"/>
        <v>#N/A</v>
      </c>
      <c r="AE518" s="324">
        <f t="shared" si="105"/>
        <v>0</v>
      </c>
      <c r="AF518" s="258"/>
      <c r="AG518" s="256">
        <f>[1]!srEnew($C$11,$AB518,$C$49)</f>
        <v>0</v>
      </c>
      <c r="AH518" s="259">
        <f t="shared" si="101"/>
        <v>0</v>
      </c>
      <c r="AI518" s="256" t="e">
        <f t="shared" si="102"/>
        <v>#N/A</v>
      </c>
      <c r="AJ518" s="324">
        <f t="shared" si="103"/>
        <v>0</v>
      </c>
    </row>
    <row r="519" spans="6:36">
      <c r="F519" s="268">
        <v>0</v>
      </c>
      <c r="G519" s="268">
        <v>0</v>
      </c>
      <c r="H519" s="269">
        <v>0</v>
      </c>
      <c r="I519" s="312">
        <v>4</v>
      </c>
      <c r="J519" s="296">
        <v>5</v>
      </c>
      <c r="K519" s="43">
        <v>6</v>
      </c>
      <c r="L519" s="43">
        <v>7</v>
      </c>
      <c r="M519" s="43">
        <v>8</v>
      </c>
      <c r="N519" s="296">
        <v>0</v>
      </c>
      <c r="O519" s="296">
        <v>0</v>
      </c>
      <c r="P519" s="296">
        <v>0</v>
      </c>
      <c r="Q519" s="296">
        <v>0</v>
      </c>
      <c r="R519" s="254">
        <f t="shared" si="94"/>
        <v>931.97</v>
      </c>
      <c r="S519" s="302">
        <f t="shared" si="104"/>
        <v>1.7900000000000773</v>
      </c>
      <c r="T519" s="297" t="str">
        <f t="shared" si="95"/>
        <v>0004567800000</v>
      </c>
      <c r="U519" s="270">
        <f t="shared" si="96"/>
        <v>38.029999999999973</v>
      </c>
      <c r="V519" s="270"/>
      <c r="W519" s="270"/>
      <c r="X519" s="270"/>
      <c r="Y519" s="270"/>
      <c r="Z519" s="270"/>
      <c r="AA519" s="303">
        <f t="shared" si="97"/>
        <v>4.0928871548619421</v>
      </c>
      <c r="AB519" s="33">
        <f t="shared" si="98"/>
        <v>0</v>
      </c>
      <c r="AC519" s="257">
        <f t="shared" si="99"/>
        <v>0</v>
      </c>
      <c r="AD519" s="258" t="e">
        <f t="shared" si="100"/>
        <v>#N/A</v>
      </c>
      <c r="AE519" s="324">
        <f t="shared" si="105"/>
        <v>0</v>
      </c>
      <c r="AF519" s="258"/>
      <c r="AG519" s="256">
        <f>[1]!srEnew($C$11,$AB519,$C$49)</f>
        <v>0</v>
      </c>
      <c r="AH519" s="259">
        <f t="shared" si="101"/>
        <v>0</v>
      </c>
      <c r="AI519" s="256" t="e">
        <f t="shared" si="102"/>
        <v>#N/A</v>
      </c>
      <c r="AJ519" s="324">
        <f t="shared" si="103"/>
        <v>0</v>
      </c>
    </row>
    <row r="520" spans="6:36">
      <c r="F520" s="43">
        <v>1</v>
      </c>
      <c r="G520" s="43">
        <v>2</v>
      </c>
      <c r="H520" s="43">
        <v>3</v>
      </c>
      <c r="I520" s="43">
        <v>0</v>
      </c>
      <c r="J520" s="296">
        <v>5</v>
      </c>
      <c r="K520" s="43">
        <v>6</v>
      </c>
      <c r="L520" s="43">
        <v>7</v>
      </c>
      <c r="M520" s="43">
        <v>8</v>
      </c>
      <c r="N520" s="43">
        <v>0</v>
      </c>
      <c r="O520" s="296" t="s">
        <v>145</v>
      </c>
      <c r="P520" s="43">
        <v>0</v>
      </c>
      <c r="Q520" s="43">
        <v>0</v>
      </c>
      <c r="R520" s="254">
        <f t="shared" si="94"/>
        <v>935.66</v>
      </c>
      <c r="S520" s="302">
        <f t="shared" si="104"/>
        <v>3.6899999999999409</v>
      </c>
      <c r="T520" s="297" t="str">
        <f t="shared" si="95"/>
        <v>123056780A000</v>
      </c>
      <c r="U520" s="270">
        <f t="shared" si="96"/>
        <v>34.340000000000032</v>
      </c>
      <c r="V520" s="270"/>
      <c r="W520" s="270"/>
      <c r="X520" s="270"/>
      <c r="Y520" s="270"/>
      <c r="Z520" s="270"/>
      <c r="AA520" s="303">
        <f t="shared" si="97"/>
        <v>3.6284194528875422</v>
      </c>
      <c r="AB520" s="33">
        <f t="shared" si="98"/>
        <v>0</v>
      </c>
      <c r="AC520" s="257">
        <f t="shared" si="99"/>
        <v>0</v>
      </c>
      <c r="AD520" s="258" t="e">
        <f t="shared" si="100"/>
        <v>#N/A</v>
      </c>
      <c r="AE520" s="324">
        <f t="shared" si="105"/>
        <v>0</v>
      </c>
      <c r="AF520" s="258"/>
      <c r="AG520" s="256">
        <f>[1]!srEnew($C$11,$AB520,$C$49)</f>
        <v>0</v>
      </c>
      <c r="AH520" s="259">
        <f t="shared" si="101"/>
        <v>0</v>
      </c>
      <c r="AI520" s="256" t="e">
        <f t="shared" si="102"/>
        <v>#N/A</v>
      </c>
      <c r="AJ520" s="324">
        <f t="shared" si="103"/>
        <v>0</v>
      </c>
    </row>
    <row r="521" spans="6:36">
      <c r="F521" s="268">
        <v>0</v>
      </c>
      <c r="G521" s="268">
        <v>0</v>
      </c>
      <c r="H521" s="269">
        <v>0</v>
      </c>
      <c r="I521" s="312">
        <v>4</v>
      </c>
      <c r="J521" s="296">
        <v>5</v>
      </c>
      <c r="K521" s="43">
        <v>6</v>
      </c>
      <c r="L521" s="43">
        <v>7</v>
      </c>
      <c r="M521" s="43">
        <v>8</v>
      </c>
      <c r="N521" s="296">
        <v>0</v>
      </c>
      <c r="O521" s="296" t="s">
        <v>145</v>
      </c>
      <c r="P521" s="296">
        <v>0</v>
      </c>
      <c r="Q521" s="296">
        <v>0</v>
      </c>
      <c r="R521" s="254">
        <f t="shared" si="94"/>
        <v>937.45</v>
      </c>
      <c r="S521" s="302">
        <f t="shared" si="104"/>
        <v>1.7900000000000773</v>
      </c>
      <c r="T521" s="297" t="str">
        <f t="shared" si="95"/>
        <v>000456780A000</v>
      </c>
      <c r="U521" s="270">
        <f t="shared" si="96"/>
        <v>32.549999999999955</v>
      </c>
      <c r="V521" s="270"/>
      <c r="W521" s="270"/>
      <c r="X521" s="270"/>
      <c r="Y521" s="270"/>
      <c r="Z521" s="270"/>
      <c r="AA521" s="303">
        <f t="shared" si="97"/>
        <v>3.4002656856734053</v>
      </c>
      <c r="AB521" s="33">
        <f t="shared" si="98"/>
        <v>0</v>
      </c>
      <c r="AC521" s="257">
        <f t="shared" si="99"/>
        <v>0</v>
      </c>
      <c r="AD521" s="258" t="e">
        <f t="shared" si="100"/>
        <v>#N/A</v>
      </c>
      <c r="AE521" s="324">
        <f t="shared" si="105"/>
        <v>0</v>
      </c>
      <c r="AF521" s="258"/>
      <c r="AG521" s="256">
        <f>[1]!srEnew($C$11,$AB521,$C$49)</f>
        <v>0</v>
      </c>
      <c r="AH521" s="259">
        <f t="shared" si="101"/>
        <v>0</v>
      </c>
      <c r="AI521" s="256" t="e">
        <f t="shared" si="102"/>
        <v>#N/A</v>
      </c>
      <c r="AJ521" s="324">
        <f t="shared" si="103"/>
        <v>0</v>
      </c>
    </row>
    <row r="522" spans="6:36">
      <c r="F522" s="43">
        <v>1</v>
      </c>
      <c r="G522" s="43">
        <v>0</v>
      </c>
      <c r="H522" s="43">
        <v>0</v>
      </c>
      <c r="I522" s="296">
        <v>4</v>
      </c>
      <c r="J522" s="296">
        <v>5</v>
      </c>
      <c r="K522" s="43">
        <v>6</v>
      </c>
      <c r="L522" s="43">
        <v>7</v>
      </c>
      <c r="M522" s="43">
        <v>8</v>
      </c>
      <c r="N522" s="43">
        <v>0</v>
      </c>
      <c r="O522" s="43">
        <v>0</v>
      </c>
      <c r="P522" s="43">
        <v>0</v>
      </c>
      <c r="Q522" s="43">
        <v>0</v>
      </c>
      <c r="R522" s="254">
        <f t="shared" si="94"/>
        <v>942.17</v>
      </c>
      <c r="S522" s="302">
        <f t="shared" si="104"/>
        <v>4.7199999999999136</v>
      </c>
      <c r="T522" s="297" t="str">
        <f t="shared" si="95"/>
        <v>1004567800000</v>
      </c>
      <c r="U522" s="270">
        <f t="shared" si="96"/>
        <v>27.830000000000041</v>
      </c>
      <c r="V522" s="270"/>
      <c r="W522" s="270"/>
      <c r="X522" s="270"/>
      <c r="Y522" s="270"/>
      <c r="Z522" s="270"/>
      <c r="AA522" s="303">
        <f t="shared" si="97"/>
        <v>2.794526901669764</v>
      </c>
      <c r="AB522" s="33">
        <f t="shared" si="98"/>
        <v>0</v>
      </c>
      <c r="AC522" s="257">
        <f t="shared" si="99"/>
        <v>0</v>
      </c>
      <c r="AD522" s="258" t="e">
        <f t="shared" si="100"/>
        <v>#N/A</v>
      </c>
      <c r="AE522" s="324">
        <f t="shared" si="105"/>
        <v>0</v>
      </c>
      <c r="AF522" s="258"/>
      <c r="AG522" s="256">
        <f>[1]!srEnew($C$11,$AB522,$C$49)</f>
        <v>0</v>
      </c>
      <c r="AH522" s="259">
        <f t="shared" si="101"/>
        <v>0</v>
      </c>
      <c r="AI522" s="256" t="e">
        <f t="shared" si="102"/>
        <v>#N/A</v>
      </c>
      <c r="AJ522" s="324">
        <f t="shared" si="103"/>
        <v>0</v>
      </c>
    </row>
    <row r="523" spans="6:36">
      <c r="F523" s="43">
        <v>0</v>
      </c>
      <c r="G523" s="43">
        <v>2</v>
      </c>
      <c r="H523" s="43">
        <v>0</v>
      </c>
      <c r="I523" s="296">
        <v>4</v>
      </c>
      <c r="J523" s="296">
        <v>5</v>
      </c>
      <c r="K523" s="43">
        <v>6</v>
      </c>
      <c r="L523" s="43">
        <v>7</v>
      </c>
      <c r="M523" s="43">
        <v>8</v>
      </c>
      <c r="N523" s="43">
        <v>0</v>
      </c>
      <c r="O523" s="43">
        <v>0</v>
      </c>
      <c r="P523" s="43">
        <v>0</v>
      </c>
      <c r="Q523" s="43">
        <v>0</v>
      </c>
      <c r="R523" s="254">
        <f t="shared" si="94"/>
        <v>944.77</v>
      </c>
      <c r="S523" s="302">
        <f t="shared" si="104"/>
        <v>2.6000000000000227</v>
      </c>
      <c r="T523" s="297" t="str">
        <f t="shared" si="95"/>
        <v>0204567800000</v>
      </c>
      <c r="U523" s="270">
        <f t="shared" si="96"/>
        <v>25.230000000000018</v>
      </c>
      <c r="V523" s="270"/>
      <c r="W523" s="270"/>
      <c r="X523" s="270"/>
      <c r="Y523" s="270"/>
      <c r="Z523" s="270"/>
      <c r="AA523" s="303">
        <f t="shared" si="97"/>
        <v>2.4585921325051783</v>
      </c>
      <c r="AB523" s="33">
        <f t="shared" si="98"/>
        <v>0</v>
      </c>
      <c r="AC523" s="257">
        <f t="shared" si="99"/>
        <v>0</v>
      </c>
      <c r="AD523" s="258" t="e">
        <f t="shared" si="100"/>
        <v>#N/A</v>
      </c>
      <c r="AE523" s="324">
        <f t="shared" si="105"/>
        <v>0</v>
      </c>
      <c r="AF523" s="258"/>
      <c r="AG523" s="256">
        <f>[1]!srEnew($C$11,$AB523,$C$49)</f>
        <v>0</v>
      </c>
      <c r="AH523" s="259">
        <f t="shared" si="101"/>
        <v>0</v>
      </c>
      <c r="AI523" s="256" t="e">
        <f t="shared" si="102"/>
        <v>#N/A</v>
      </c>
      <c r="AJ523" s="324">
        <f t="shared" si="103"/>
        <v>0</v>
      </c>
    </row>
    <row r="524" spans="6:36">
      <c r="F524" s="43">
        <v>1</v>
      </c>
      <c r="G524" s="43">
        <v>0</v>
      </c>
      <c r="H524" s="43">
        <v>0</v>
      </c>
      <c r="I524" s="296">
        <v>4</v>
      </c>
      <c r="J524" s="296">
        <v>5</v>
      </c>
      <c r="K524" s="43">
        <v>6</v>
      </c>
      <c r="L524" s="43">
        <v>7</v>
      </c>
      <c r="M524" s="43">
        <v>8</v>
      </c>
      <c r="N524" s="43">
        <v>0</v>
      </c>
      <c r="O524" s="296" t="s">
        <v>145</v>
      </c>
      <c r="P524" s="43">
        <v>0</v>
      </c>
      <c r="Q524" s="43">
        <v>0</v>
      </c>
      <c r="R524" s="254">
        <f t="shared" si="94"/>
        <v>947.65</v>
      </c>
      <c r="S524" s="302">
        <f t="shared" si="104"/>
        <v>2.8799999999999955</v>
      </c>
      <c r="T524" s="297" t="str">
        <f t="shared" si="95"/>
        <v>100456780A000</v>
      </c>
      <c r="U524" s="270">
        <f t="shared" si="96"/>
        <v>22.350000000000023</v>
      </c>
      <c r="V524" s="270"/>
      <c r="W524" s="270"/>
      <c r="X524" s="270"/>
      <c r="Y524" s="270"/>
      <c r="Z524" s="270"/>
      <c r="AA524" s="303">
        <f t="shared" si="97"/>
        <v>2.0859213250517628</v>
      </c>
      <c r="AB524" s="33">
        <f t="shared" si="98"/>
        <v>0</v>
      </c>
      <c r="AC524" s="257">
        <f t="shared" si="99"/>
        <v>0</v>
      </c>
      <c r="AD524" s="258" t="e">
        <f t="shared" si="100"/>
        <v>#N/A</v>
      </c>
      <c r="AE524" s="324">
        <f t="shared" si="105"/>
        <v>0</v>
      </c>
      <c r="AF524" s="258"/>
      <c r="AG524" s="256">
        <f>[1]!srEnew($C$11,$AB524,$C$49)</f>
        <v>0</v>
      </c>
      <c r="AH524" s="259">
        <f t="shared" si="101"/>
        <v>0</v>
      </c>
      <c r="AI524" s="256" t="e">
        <f t="shared" si="102"/>
        <v>#N/A</v>
      </c>
      <c r="AJ524" s="324">
        <f t="shared" si="103"/>
        <v>0</v>
      </c>
    </row>
    <row r="525" spans="6:36">
      <c r="F525" s="43">
        <v>0</v>
      </c>
      <c r="G525" s="43">
        <v>2</v>
      </c>
      <c r="H525" s="43">
        <v>0</v>
      </c>
      <c r="I525" s="296">
        <v>4</v>
      </c>
      <c r="J525" s="296">
        <v>5</v>
      </c>
      <c r="K525" s="43">
        <v>6</v>
      </c>
      <c r="L525" s="43">
        <v>7</v>
      </c>
      <c r="M525" s="43">
        <v>8</v>
      </c>
      <c r="N525" s="43">
        <v>0</v>
      </c>
      <c r="O525" s="296" t="s">
        <v>330</v>
      </c>
      <c r="P525" s="43">
        <v>0</v>
      </c>
      <c r="Q525" s="43">
        <v>0</v>
      </c>
      <c r="R525" s="254">
        <f t="shared" si="94"/>
        <v>950.25</v>
      </c>
      <c r="S525" s="302">
        <f t="shared" si="104"/>
        <v>2.6000000000000227</v>
      </c>
      <c r="T525" s="297" t="str">
        <f t="shared" si="95"/>
        <v>020456780A000</v>
      </c>
      <c r="U525" s="270">
        <f t="shared" si="96"/>
        <v>19.75</v>
      </c>
      <c r="V525" s="270"/>
      <c r="W525" s="270"/>
      <c r="X525" s="270"/>
      <c r="Y525" s="270"/>
      <c r="Z525" s="270"/>
      <c r="AA525" s="303">
        <f t="shared" si="97"/>
        <v>1.7511520737327191</v>
      </c>
      <c r="AB525" s="33">
        <f t="shared" si="98"/>
        <v>0</v>
      </c>
      <c r="AC525" s="257">
        <f t="shared" si="99"/>
        <v>0</v>
      </c>
      <c r="AD525" s="258" t="e">
        <f t="shared" si="100"/>
        <v>#N/A</v>
      </c>
      <c r="AE525" s="324">
        <f t="shared" si="105"/>
        <v>0</v>
      </c>
      <c r="AF525" s="258"/>
      <c r="AG525" s="256">
        <f>[1]!srEnew($C$11,$AB525,$C$49)</f>
        <v>0</v>
      </c>
      <c r="AH525" s="259">
        <f t="shared" si="101"/>
        <v>0</v>
      </c>
      <c r="AI525" s="256" t="e">
        <f t="shared" si="102"/>
        <v>#N/A</v>
      </c>
      <c r="AJ525" s="324">
        <f t="shared" si="103"/>
        <v>0</v>
      </c>
    </row>
    <row r="526" spans="6:36">
      <c r="F526" s="43">
        <v>1</v>
      </c>
      <c r="G526" s="43">
        <v>2</v>
      </c>
      <c r="H526" s="43">
        <v>0</v>
      </c>
      <c r="I526" s="296">
        <v>4</v>
      </c>
      <c r="J526" s="296">
        <v>5</v>
      </c>
      <c r="K526" s="43">
        <v>6</v>
      </c>
      <c r="L526" s="43">
        <v>7</v>
      </c>
      <c r="M526" s="43">
        <v>8</v>
      </c>
      <c r="N526" s="43">
        <v>0</v>
      </c>
      <c r="O526" s="43">
        <v>0</v>
      </c>
      <c r="P526" s="43">
        <v>0</v>
      </c>
      <c r="Q526" s="43">
        <v>0</v>
      </c>
      <c r="R526" s="254">
        <f t="shared" si="94"/>
        <v>954.97</v>
      </c>
      <c r="S526" s="302">
        <f t="shared" si="104"/>
        <v>4.7200000000000273</v>
      </c>
      <c r="T526" s="297" t="str">
        <f t="shared" si="95"/>
        <v>1204567800000</v>
      </c>
      <c r="U526" s="270">
        <f t="shared" si="96"/>
        <v>15.029999999999973</v>
      </c>
      <c r="V526" s="270"/>
      <c r="W526" s="270"/>
      <c r="X526" s="270"/>
      <c r="Y526" s="270"/>
      <c r="Z526" s="270"/>
      <c r="AA526" s="303">
        <f t="shared" si="97"/>
        <v>1.1630952380952349</v>
      </c>
      <c r="AB526" s="33">
        <f t="shared" si="98"/>
        <v>0</v>
      </c>
      <c r="AC526" s="257">
        <f t="shared" si="99"/>
        <v>0</v>
      </c>
      <c r="AD526" s="258" t="e">
        <f t="shared" si="100"/>
        <v>#N/A</v>
      </c>
      <c r="AE526" s="324">
        <f t="shared" si="105"/>
        <v>0</v>
      </c>
      <c r="AF526" s="258"/>
      <c r="AG526" s="256">
        <f>[1]!srEnew($C$11,$AB526,$C$49)</f>
        <v>0</v>
      </c>
      <c r="AH526" s="259">
        <f t="shared" si="101"/>
        <v>0</v>
      </c>
      <c r="AI526" s="256" t="e">
        <f t="shared" si="102"/>
        <v>#N/A</v>
      </c>
      <c r="AJ526" s="324">
        <f t="shared" si="103"/>
        <v>0</v>
      </c>
    </row>
    <row r="527" spans="6:36">
      <c r="F527" s="43">
        <v>0</v>
      </c>
      <c r="G527" s="43">
        <v>0</v>
      </c>
      <c r="H527" s="43">
        <v>3</v>
      </c>
      <c r="I527" s="296">
        <v>4</v>
      </c>
      <c r="J527" s="296">
        <v>5</v>
      </c>
      <c r="K527" s="43">
        <v>6</v>
      </c>
      <c r="L527" s="43">
        <v>7</v>
      </c>
      <c r="M527" s="43">
        <v>8</v>
      </c>
      <c r="N527" s="43">
        <v>0</v>
      </c>
      <c r="O527" s="43">
        <v>0</v>
      </c>
      <c r="P527" s="43">
        <v>0</v>
      </c>
      <c r="Q527" s="43">
        <v>0</v>
      </c>
      <c r="R527" s="254">
        <f t="shared" si="94"/>
        <v>955.77</v>
      </c>
      <c r="S527" s="302">
        <f t="shared" si="104"/>
        <v>0.79999999999995453</v>
      </c>
      <c r="T527" s="297" t="str">
        <f t="shared" si="95"/>
        <v>0034567800000</v>
      </c>
      <c r="U527" s="270">
        <f t="shared" si="96"/>
        <v>14.230000000000018</v>
      </c>
      <c r="V527" s="270"/>
      <c r="W527" s="270"/>
      <c r="X527" s="270"/>
      <c r="Y527" s="270"/>
      <c r="Z527" s="270"/>
      <c r="AA527" s="303">
        <f t="shared" si="97"/>
        <v>1.06789250353607</v>
      </c>
      <c r="AB527" s="33">
        <f t="shared" si="98"/>
        <v>0</v>
      </c>
      <c r="AC527" s="257">
        <f t="shared" si="99"/>
        <v>0</v>
      </c>
      <c r="AD527" s="258" t="e">
        <f t="shared" si="100"/>
        <v>#N/A</v>
      </c>
      <c r="AE527" s="324">
        <f t="shared" si="105"/>
        <v>0</v>
      </c>
      <c r="AF527" s="258"/>
      <c r="AG527" s="256">
        <f>[1]!srEnew($C$11,$AB527,$C$49)</f>
        <v>0</v>
      </c>
      <c r="AH527" s="259">
        <f t="shared" si="101"/>
        <v>0</v>
      </c>
      <c r="AI527" s="256" t="e">
        <f t="shared" si="102"/>
        <v>#N/A</v>
      </c>
      <c r="AJ527" s="324">
        <f t="shared" si="103"/>
        <v>0</v>
      </c>
    </row>
    <row r="528" spans="6:36">
      <c r="F528" s="43">
        <v>1</v>
      </c>
      <c r="G528" s="43">
        <v>2</v>
      </c>
      <c r="H528" s="43">
        <v>0</v>
      </c>
      <c r="I528" s="296">
        <v>4</v>
      </c>
      <c r="J528" s="296">
        <v>5</v>
      </c>
      <c r="K528" s="43">
        <v>6</v>
      </c>
      <c r="L528" s="43">
        <v>7</v>
      </c>
      <c r="M528" s="43">
        <v>8</v>
      </c>
      <c r="N528" s="43">
        <v>0</v>
      </c>
      <c r="O528" s="296" t="s">
        <v>145</v>
      </c>
      <c r="P528" s="43">
        <v>0</v>
      </c>
      <c r="Q528" s="43">
        <v>0</v>
      </c>
      <c r="R528" s="254">
        <f t="shared" si="94"/>
        <v>960.45</v>
      </c>
      <c r="S528" s="302">
        <f t="shared" si="104"/>
        <v>4.6800000000000637</v>
      </c>
      <c r="T528" s="297" t="str">
        <f t="shared" si="95"/>
        <v>120456780A000</v>
      </c>
      <c r="U528" s="270">
        <f t="shared" si="96"/>
        <v>9.5499999999999545</v>
      </c>
      <c r="V528" s="270"/>
      <c r="W528" s="270"/>
      <c r="X528" s="270"/>
      <c r="Y528" s="270"/>
      <c r="Z528" s="270"/>
      <c r="AA528" s="303">
        <f t="shared" si="97"/>
        <v>0.55185633575463622</v>
      </c>
      <c r="AB528" s="33">
        <f t="shared" si="98"/>
        <v>0</v>
      </c>
      <c r="AC528" s="257">
        <f t="shared" si="99"/>
        <v>0</v>
      </c>
      <c r="AD528" s="258" t="e">
        <f t="shared" si="100"/>
        <v>#N/A</v>
      </c>
      <c r="AE528" s="324">
        <f t="shared" si="105"/>
        <v>0</v>
      </c>
      <c r="AF528" s="258"/>
      <c r="AG528" s="256">
        <f>[1]!srEnew($C$11,$AB528,$C$49)</f>
        <v>0</v>
      </c>
      <c r="AH528" s="259">
        <f t="shared" si="101"/>
        <v>0</v>
      </c>
      <c r="AI528" s="256" t="e">
        <f t="shared" si="102"/>
        <v>#N/A</v>
      </c>
      <c r="AJ528" s="324">
        <f t="shared" si="103"/>
        <v>0</v>
      </c>
    </row>
    <row r="529" spans="6:36">
      <c r="F529" s="43">
        <v>0</v>
      </c>
      <c r="G529" s="43">
        <v>0</v>
      </c>
      <c r="H529" s="43">
        <v>3</v>
      </c>
      <c r="I529" s="296">
        <v>4</v>
      </c>
      <c r="J529" s="296">
        <v>5</v>
      </c>
      <c r="K529" s="43">
        <v>6</v>
      </c>
      <c r="L529" s="43">
        <v>7</v>
      </c>
      <c r="M529" s="43">
        <v>8</v>
      </c>
      <c r="N529" s="43">
        <v>0</v>
      </c>
      <c r="O529" s="296" t="s">
        <v>314</v>
      </c>
      <c r="P529" s="43">
        <v>0</v>
      </c>
      <c r="Q529" s="43">
        <v>0</v>
      </c>
      <c r="R529" s="254">
        <f t="shared" si="94"/>
        <v>961.25</v>
      </c>
      <c r="S529" s="302">
        <f t="shared" si="104"/>
        <v>0.79999999999995453</v>
      </c>
      <c r="T529" s="297" t="str">
        <f t="shared" si="95"/>
        <v>003456780A000</v>
      </c>
      <c r="U529" s="270">
        <f t="shared" si="96"/>
        <v>8.75</v>
      </c>
      <c r="V529" s="270"/>
      <c r="W529" s="270"/>
      <c r="X529" s="270"/>
      <c r="Y529" s="270"/>
      <c r="Z529" s="270"/>
      <c r="AA529" s="303">
        <f t="shared" si="97"/>
        <v>0.47433035714285715</v>
      </c>
      <c r="AB529" s="33">
        <f t="shared" si="98"/>
        <v>0</v>
      </c>
      <c r="AC529" s="257">
        <f t="shared" si="99"/>
        <v>0</v>
      </c>
      <c r="AD529" s="258" t="e">
        <f t="shared" si="100"/>
        <v>#N/A</v>
      </c>
      <c r="AE529" s="324">
        <f t="shared" si="105"/>
        <v>0</v>
      </c>
      <c r="AF529" s="258"/>
      <c r="AG529" s="256">
        <f>[1]!srEnew($C$11,$AB529,$C$49)</f>
        <v>0</v>
      </c>
      <c r="AH529" s="259">
        <f t="shared" si="101"/>
        <v>0</v>
      </c>
      <c r="AI529" s="256" t="e">
        <f t="shared" si="102"/>
        <v>#N/A</v>
      </c>
      <c r="AJ529" s="324">
        <f t="shared" si="103"/>
        <v>0</v>
      </c>
    </row>
    <row r="530" spans="6:36">
      <c r="F530" s="43">
        <v>1</v>
      </c>
      <c r="G530" s="43">
        <v>0</v>
      </c>
      <c r="H530" s="43">
        <v>3</v>
      </c>
      <c r="I530" s="296">
        <v>4</v>
      </c>
      <c r="J530" s="296">
        <v>5</v>
      </c>
      <c r="K530" s="43">
        <v>6</v>
      </c>
      <c r="L530" s="43">
        <v>7</v>
      </c>
      <c r="M530" s="43">
        <v>8</v>
      </c>
      <c r="N530" s="43">
        <v>0</v>
      </c>
      <c r="O530" s="43">
        <v>0</v>
      </c>
      <c r="P530" s="43">
        <v>0</v>
      </c>
      <c r="Q530" s="43">
        <v>0</v>
      </c>
      <c r="R530" s="254">
        <f t="shared" si="94"/>
        <v>965.97</v>
      </c>
      <c r="S530" s="302">
        <f t="shared" si="104"/>
        <v>4.7200000000000273</v>
      </c>
      <c r="T530" s="297" t="str">
        <f t="shared" si="95"/>
        <v>1034567800000</v>
      </c>
      <c r="U530" s="270">
        <f t="shared" si="96"/>
        <v>4.0299999999999727</v>
      </c>
      <c r="V530" s="270"/>
      <c r="W530" s="270"/>
      <c r="X530" s="270"/>
      <c r="Y530" s="270"/>
      <c r="Z530" s="270"/>
      <c r="AA530" s="303">
        <f t="shared" si="97"/>
        <v>0.12999999999999873</v>
      </c>
      <c r="AB530" s="33">
        <f t="shared" si="98"/>
        <v>0</v>
      </c>
      <c r="AC530" s="257">
        <f t="shared" si="99"/>
        <v>0</v>
      </c>
      <c r="AD530" s="258" t="e">
        <f t="shared" si="100"/>
        <v>#N/A</v>
      </c>
      <c r="AE530" s="324">
        <f t="shared" si="105"/>
        <v>0</v>
      </c>
      <c r="AF530" s="258"/>
      <c r="AG530" s="256">
        <f>[1]!srEnew($C$11,$AB530,$C$49)</f>
        <v>0</v>
      </c>
      <c r="AH530" s="259">
        <f t="shared" si="101"/>
        <v>0</v>
      </c>
      <c r="AI530" s="256" t="e">
        <f t="shared" si="102"/>
        <v>#N/A</v>
      </c>
      <c r="AJ530" s="324">
        <f t="shared" si="103"/>
        <v>0</v>
      </c>
    </row>
    <row r="531" spans="6:36">
      <c r="F531" s="43">
        <v>0</v>
      </c>
      <c r="G531" s="43">
        <v>2</v>
      </c>
      <c r="H531" s="43">
        <v>3</v>
      </c>
      <c r="I531" s="43">
        <v>4</v>
      </c>
      <c r="J531" s="296">
        <v>5</v>
      </c>
      <c r="K531" s="43">
        <v>6</v>
      </c>
      <c r="L531" s="43">
        <v>7</v>
      </c>
      <c r="M531" s="43">
        <v>8</v>
      </c>
      <c r="N531" s="43">
        <v>0</v>
      </c>
      <c r="O531" s="43">
        <v>0</v>
      </c>
      <c r="P531" s="43">
        <v>0</v>
      </c>
      <c r="Q531" s="43">
        <v>0</v>
      </c>
      <c r="R531" s="254">
        <f t="shared" si="94"/>
        <v>968.56999999999994</v>
      </c>
      <c r="S531" s="302">
        <f t="shared" si="104"/>
        <v>2.5999999999999091</v>
      </c>
      <c r="T531" s="297" t="str">
        <f t="shared" si="95"/>
        <v>0234567800000</v>
      </c>
      <c r="U531" s="270">
        <f t="shared" si="96"/>
        <v>1.4300000000000637</v>
      </c>
      <c r="V531" s="270"/>
      <c r="W531" s="270"/>
      <c r="X531" s="270"/>
      <c r="Y531" s="270"/>
      <c r="Z531" s="270"/>
      <c r="AA531" s="303">
        <f t="shared" si="97"/>
        <v>3.3008658008659736E-2</v>
      </c>
      <c r="AB531" s="33">
        <f t="shared" si="98"/>
        <v>0</v>
      </c>
      <c r="AC531" s="257">
        <f t="shared" si="99"/>
        <v>0</v>
      </c>
      <c r="AD531" s="258" t="e">
        <f t="shared" si="100"/>
        <v>#N/A</v>
      </c>
      <c r="AE531" s="324">
        <f t="shared" si="105"/>
        <v>0</v>
      </c>
      <c r="AF531" s="258"/>
      <c r="AG531" s="256">
        <f>[1]!srEnew($C$11,$AB531,$C$49)</f>
        <v>0</v>
      </c>
      <c r="AH531" s="259">
        <f t="shared" si="101"/>
        <v>0</v>
      </c>
      <c r="AI531" s="256" t="e">
        <f t="shared" si="102"/>
        <v>#N/A</v>
      </c>
      <c r="AJ531" s="324">
        <f t="shared" si="103"/>
        <v>0</v>
      </c>
    </row>
    <row r="532" spans="6:36">
      <c r="F532" s="43">
        <v>1</v>
      </c>
      <c r="G532" s="43">
        <v>0</v>
      </c>
      <c r="H532" s="43">
        <v>3</v>
      </c>
      <c r="I532" s="296">
        <v>4</v>
      </c>
      <c r="J532" s="296">
        <v>5</v>
      </c>
      <c r="K532" s="43">
        <v>6</v>
      </c>
      <c r="L532" s="43">
        <v>7</v>
      </c>
      <c r="M532" s="43">
        <v>8</v>
      </c>
      <c r="N532" s="43">
        <v>0</v>
      </c>
      <c r="O532" s="296" t="s">
        <v>145</v>
      </c>
      <c r="P532" s="43">
        <v>0</v>
      </c>
      <c r="Q532" s="43">
        <v>0</v>
      </c>
      <c r="R532" s="254">
        <f t="shared" si="94"/>
        <v>971.45</v>
      </c>
      <c r="S532" s="302">
        <f t="shared" si="104"/>
        <v>2.8800000000001091</v>
      </c>
      <c r="T532" s="297" t="str">
        <f t="shared" si="95"/>
        <v>103456780A000</v>
      </c>
      <c r="U532" s="270">
        <f t="shared" si="96"/>
        <v>-1.4500000000000455</v>
      </c>
      <c r="V532" s="270"/>
      <c r="W532" s="270"/>
      <c r="X532" s="270"/>
      <c r="Y532" s="270"/>
      <c r="Z532" s="270"/>
      <c r="AA532" s="303" t="e">
        <f t="shared" si="97"/>
        <v>#NUM!</v>
      </c>
      <c r="AB532" s="33" t="e">
        <f t="shared" si="98"/>
        <v>#VALUE!</v>
      </c>
      <c r="AC532" s="257" t="e">
        <f t="shared" si="99"/>
        <v>#VALUE!</v>
      </c>
      <c r="AD532" s="258" t="e">
        <f t="shared" si="100"/>
        <v>#VALUE!</v>
      </c>
      <c r="AE532" s="324" t="e">
        <f t="shared" si="105"/>
        <v>#VALUE!</v>
      </c>
      <c r="AF532" s="258"/>
      <c r="AG532" s="256" t="e">
        <f>[1]!srEnew($C$11,$AB532,$C$49)</f>
        <v>#VALUE!</v>
      </c>
      <c r="AH532" s="259" t="e">
        <f t="shared" si="101"/>
        <v>#VALUE!</v>
      </c>
      <c r="AI532" s="256" t="e">
        <f t="shared" si="102"/>
        <v>#VALUE!</v>
      </c>
      <c r="AJ532" s="324" t="e">
        <f t="shared" si="103"/>
        <v>#VALUE!</v>
      </c>
    </row>
    <row r="533" spans="6:36">
      <c r="F533" s="43">
        <v>0</v>
      </c>
      <c r="G533" s="43">
        <v>2</v>
      </c>
      <c r="H533" s="43">
        <v>3</v>
      </c>
      <c r="I533" s="43">
        <v>4</v>
      </c>
      <c r="J533" s="296">
        <v>5</v>
      </c>
      <c r="K533" s="43">
        <v>6</v>
      </c>
      <c r="L533" s="43">
        <v>7</v>
      </c>
      <c r="M533" s="43">
        <v>8</v>
      </c>
      <c r="N533" s="43">
        <v>0</v>
      </c>
      <c r="O533" s="296" t="s">
        <v>145</v>
      </c>
      <c r="P533" s="43">
        <v>0</v>
      </c>
      <c r="Q533" s="43">
        <v>0</v>
      </c>
      <c r="R533" s="254">
        <f t="shared" si="94"/>
        <v>974.05</v>
      </c>
      <c r="S533" s="302">
        <f t="shared" si="104"/>
        <v>2.5999999999999091</v>
      </c>
      <c r="T533" s="297" t="str">
        <f t="shared" si="95"/>
        <v>023456780A000</v>
      </c>
      <c r="U533" s="270">
        <f t="shared" si="96"/>
        <v>-4.0499999999999545</v>
      </c>
      <c r="V533" s="270"/>
      <c r="W533" s="270"/>
      <c r="X533" s="270"/>
      <c r="Y533" s="270"/>
      <c r="Z533" s="270"/>
      <c r="AA533" s="303" t="e">
        <f t="shared" si="97"/>
        <v>#NUM!</v>
      </c>
      <c r="AB533" s="33" t="e">
        <f t="shared" si="98"/>
        <v>#VALUE!</v>
      </c>
      <c r="AC533" s="257" t="e">
        <f t="shared" si="99"/>
        <v>#VALUE!</v>
      </c>
      <c r="AD533" s="258" t="e">
        <f t="shared" si="100"/>
        <v>#VALUE!</v>
      </c>
      <c r="AE533" s="324" t="e">
        <f t="shared" si="105"/>
        <v>#VALUE!</v>
      </c>
      <c r="AF533" s="258"/>
      <c r="AG533" s="256" t="e">
        <f>[1]!srEnew($C$11,$AB533,$C$49)</f>
        <v>#VALUE!</v>
      </c>
      <c r="AH533" s="259" t="e">
        <f t="shared" si="101"/>
        <v>#VALUE!</v>
      </c>
      <c r="AI533" s="256" t="e">
        <f t="shared" si="102"/>
        <v>#VALUE!</v>
      </c>
      <c r="AJ533" s="324" t="e">
        <f t="shared" si="103"/>
        <v>#VALUE!</v>
      </c>
    </row>
    <row r="534" spans="6:36">
      <c r="F534" s="268">
        <v>0</v>
      </c>
      <c r="G534" s="268">
        <v>0</v>
      </c>
      <c r="H534" s="269">
        <v>0</v>
      </c>
      <c r="I534" s="296">
        <v>0</v>
      </c>
      <c r="J534" s="296">
        <v>0</v>
      </c>
      <c r="K534" s="296">
        <v>0</v>
      </c>
      <c r="L534" s="296">
        <v>0</v>
      </c>
      <c r="M534" s="296">
        <v>0</v>
      </c>
      <c r="N534" s="296">
        <v>0</v>
      </c>
      <c r="O534" s="296">
        <v>0</v>
      </c>
      <c r="P534" s="320" t="s">
        <v>331</v>
      </c>
      <c r="Q534" s="296">
        <v>0</v>
      </c>
      <c r="R534" s="254">
        <f t="shared" si="94"/>
        <v>975.39</v>
      </c>
      <c r="S534" s="302">
        <f t="shared" si="104"/>
        <v>1.3400000000000318</v>
      </c>
      <c r="T534" s="297" t="str">
        <f t="shared" si="95"/>
        <v>0000000000B00</v>
      </c>
      <c r="U534" s="270">
        <f t="shared" si="96"/>
        <v>-5.3899999999999864</v>
      </c>
      <c r="V534" s="270"/>
      <c r="W534" s="270"/>
      <c r="X534" s="270"/>
      <c r="Y534" s="270"/>
      <c r="Z534" s="270"/>
      <c r="AA534" s="303" t="e">
        <f t="shared" si="97"/>
        <v>#NUM!</v>
      </c>
      <c r="AB534" s="33" t="e">
        <f t="shared" si="98"/>
        <v>#VALUE!</v>
      </c>
      <c r="AC534" s="257" t="e">
        <f t="shared" si="99"/>
        <v>#VALUE!</v>
      </c>
      <c r="AD534" s="258" t="e">
        <f t="shared" si="100"/>
        <v>#VALUE!</v>
      </c>
      <c r="AE534" s="324" t="e">
        <f t="shared" si="105"/>
        <v>#VALUE!</v>
      </c>
      <c r="AF534" s="258"/>
      <c r="AG534" s="256" t="e">
        <f>[1]!srEnew($C$11,$AB534,$C$49)</f>
        <v>#VALUE!</v>
      </c>
      <c r="AH534" s="259" t="e">
        <f t="shared" si="101"/>
        <v>#VALUE!</v>
      </c>
      <c r="AI534" s="256" t="e">
        <f t="shared" si="102"/>
        <v>#VALUE!</v>
      </c>
      <c r="AJ534" s="324" t="e">
        <f t="shared" si="103"/>
        <v>#VALUE!</v>
      </c>
    </row>
    <row r="535" spans="6:36">
      <c r="F535" s="43">
        <v>1</v>
      </c>
      <c r="G535" s="43">
        <v>2</v>
      </c>
      <c r="H535" s="43">
        <v>3</v>
      </c>
      <c r="I535" s="296">
        <v>4</v>
      </c>
      <c r="J535" s="296">
        <v>5</v>
      </c>
      <c r="K535" s="43">
        <v>6</v>
      </c>
      <c r="L535" s="43">
        <v>7</v>
      </c>
      <c r="M535" s="43">
        <v>8</v>
      </c>
      <c r="N535" s="43">
        <v>0</v>
      </c>
      <c r="O535" s="43">
        <v>0</v>
      </c>
      <c r="P535" s="43">
        <v>0</v>
      </c>
      <c r="Q535" s="43">
        <v>0</v>
      </c>
      <c r="R535" s="254">
        <f t="shared" ref="R535:R598" si="106">[2]!e5aEDthkI(ThEDtbl,F535:Q535)</f>
        <v>978.77</v>
      </c>
      <c r="S535" s="302">
        <f t="shared" si="104"/>
        <v>3.3799999999999955</v>
      </c>
      <c r="T535" s="297" t="str">
        <f t="shared" ref="T535:T599" si="107">[2]!e5aEDflgI2S(F535:Q535)</f>
        <v>1234567800000</v>
      </c>
      <c r="U535" s="270">
        <f t="shared" ref="U535:U598" si="108">$C$43-$R535</f>
        <v>-8.7699999999999818</v>
      </c>
      <c r="V535" s="270"/>
      <c r="W535" s="270"/>
      <c r="X535" s="270"/>
      <c r="Y535" s="270"/>
      <c r="Z535" s="270"/>
      <c r="AA535" s="303" t="e">
        <f t="shared" ref="AA535:AA599" si="109">[1]!srRng2E($C$12,U535)</f>
        <v>#NUM!</v>
      </c>
      <c r="AB535" s="33" t="e">
        <f t="shared" ref="AB535:AB598" si="110">[1]!srEnewGas($C$13,AA535,$C$35,$C$39*100,$C$38)</f>
        <v>#VALUE!</v>
      </c>
      <c r="AC535" s="257" t="e">
        <f t="shared" ref="AC535:AC598" si="111">AB535*$C$7</f>
        <v>#VALUE!</v>
      </c>
      <c r="AD535" s="258" t="e">
        <f t="shared" ref="AD535:AD599" si="112">[1]!srE2LETt($C$11,AB535,0)</f>
        <v>#VALUE!</v>
      </c>
      <c r="AE535" s="324" t="e">
        <f t="shared" si="105"/>
        <v>#VALUE!</v>
      </c>
      <c r="AF535" s="258"/>
      <c r="AG535" s="256" t="e">
        <f>[1]!srEnew($C$11,$AB535,$C$49)</f>
        <v>#VALUE!</v>
      </c>
      <c r="AH535" s="259" t="e">
        <f t="shared" ref="AH535:AH598" si="113">AG535*$C$7</f>
        <v>#VALUE!</v>
      </c>
      <c r="AI535" s="256" t="e">
        <f t="shared" ref="AI535:AI599" si="114">[1]!srE2LETt($C$11,AG535,0)</f>
        <v>#VALUE!</v>
      </c>
      <c r="AJ535" s="324" t="e">
        <f t="shared" si="103"/>
        <v>#VALUE!</v>
      </c>
    </row>
    <row r="536" spans="6:36">
      <c r="F536" s="268">
        <v>0</v>
      </c>
      <c r="G536" s="268">
        <v>0</v>
      </c>
      <c r="H536" s="269">
        <v>0</v>
      </c>
      <c r="I536" s="296">
        <v>0</v>
      </c>
      <c r="J536" s="296">
        <v>0</v>
      </c>
      <c r="K536" s="296">
        <v>0</v>
      </c>
      <c r="L536" s="296">
        <v>0</v>
      </c>
      <c r="M536" s="296">
        <v>0</v>
      </c>
      <c r="N536" s="296">
        <v>0</v>
      </c>
      <c r="O536" s="296" t="s">
        <v>315</v>
      </c>
      <c r="P536" s="43" t="s">
        <v>146</v>
      </c>
      <c r="Q536" s="296">
        <v>0</v>
      </c>
      <c r="R536" s="254">
        <f t="shared" si="106"/>
        <v>980.87</v>
      </c>
      <c r="S536" s="302">
        <f t="shared" si="104"/>
        <v>2.1000000000000227</v>
      </c>
      <c r="T536" s="297" t="str">
        <f t="shared" si="107"/>
        <v>000000000AB00</v>
      </c>
      <c r="U536" s="270">
        <f t="shared" si="108"/>
        <v>-10.870000000000005</v>
      </c>
      <c r="V536" s="270"/>
      <c r="W536" s="270"/>
      <c r="X536" s="270"/>
      <c r="Y536" s="270"/>
      <c r="Z536" s="270"/>
      <c r="AA536" s="303" t="e">
        <f t="shared" si="109"/>
        <v>#NUM!</v>
      </c>
      <c r="AB536" s="33" t="e">
        <f t="shared" si="110"/>
        <v>#VALUE!</v>
      </c>
      <c r="AC536" s="257" t="e">
        <f t="shared" si="111"/>
        <v>#VALUE!</v>
      </c>
      <c r="AD536" s="258" t="e">
        <f t="shared" si="112"/>
        <v>#VALUE!</v>
      </c>
      <c r="AE536" s="324" t="e">
        <f t="shared" si="105"/>
        <v>#VALUE!</v>
      </c>
      <c r="AF536" s="258"/>
      <c r="AG536" s="256" t="e">
        <f>[1]!srEnew($C$11,$AB536,$C$49)</f>
        <v>#VALUE!</v>
      </c>
      <c r="AH536" s="259" t="e">
        <f t="shared" si="113"/>
        <v>#VALUE!</v>
      </c>
      <c r="AI536" s="256" t="e">
        <f t="shared" si="114"/>
        <v>#VALUE!</v>
      </c>
      <c r="AJ536" s="324" t="e">
        <f t="shared" ref="AJ536:AJ599" si="115">[1]!srE2Rng($C$11,AG536)</f>
        <v>#VALUE!</v>
      </c>
    </row>
    <row r="537" spans="6:36">
      <c r="F537" s="43">
        <v>1</v>
      </c>
      <c r="G537" s="43">
        <v>2</v>
      </c>
      <c r="H537" s="43">
        <v>3</v>
      </c>
      <c r="I537" s="296">
        <v>4</v>
      </c>
      <c r="J537" s="296">
        <v>5</v>
      </c>
      <c r="K537" s="43">
        <v>6</v>
      </c>
      <c r="L537" s="43">
        <v>7</v>
      </c>
      <c r="M537" s="43">
        <v>8</v>
      </c>
      <c r="N537" s="43">
        <v>0</v>
      </c>
      <c r="O537" s="296" t="s">
        <v>329</v>
      </c>
      <c r="P537" s="43">
        <v>0</v>
      </c>
      <c r="Q537" s="43">
        <v>0</v>
      </c>
      <c r="R537" s="254">
        <f t="shared" si="106"/>
        <v>984.25</v>
      </c>
      <c r="S537" s="302">
        <f t="shared" si="104"/>
        <v>3.3799999999999955</v>
      </c>
      <c r="T537" s="297" t="str">
        <f t="shared" si="107"/>
        <v>123456780A000</v>
      </c>
      <c r="U537" s="270">
        <f t="shared" si="108"/>
        <v>-14.25</v>
      </c>
      <c r="V537" s="270"/>
      <c r="W537" s="270"/>
      <c r="X537" s="270"/>
      <c r="Y537" s="270"/>
      <c r="Z537" s="270"/>
      <c r="AA537" s="303" t="e">
        <f t="shared" si="109"/>
        <v>#NUM!</v>
      </c>
      <c r="AB537" s="33" t="e">
        <f t="shared" si="110"/>
        <v>#VALUE!</v>
      </c>
      <c r="AC537" s="257" t="e">
        <f t="shared" si="111"/>
        <v>#VALUE!</v>
      </c>
      <c r="AD537" s="258" t="e">
        <f t="shared" si="112"/>
        <v>#VALUE!</v>
      </c>
      <c r="AE537" s="324" t="e">
        <f t="shared" si="105"/>
        <v>#VALUE!</v>
      </c>
      <c r="AF537" s="258"/>
      <c r="AG537" s="256" t="e">
        <f>[1]!srEnew($C$11,$AB537,$C$49)</f>
        <v>#VALUE!</v>
      </c>
      <c r="AH537" s="259" t="e">
        <f t="shared" si="113"/>
        <v>#VALUE!</v>
      </c>
      <c r="AI537" s="256" t="e">
        <f t="shared" si="114"/>
        <v>#VALUE!</v>
      </c>
      <c r="AJ537" s="324" t="e">
        <f t="shared" si="115"/>
        <v>#VALUE!</v>
      </c>
    </row>
    <row r="538" spans="6:36">
      <c r="F538" s="305">
        <v>1</v>
      </c>
      <c r="G538" s="43">
        <v>0</v>
      </c>
      <c r="H538" s="43">
        <v>0</v>
      </c>
      <c r="I538" s="43">
        <v>0</v>
      </c>
      <c r="J538" s="43">
        <v>0</v>
      </c>
      <c r="K538" s="43">
        <v>0</v>
      </c>
      <c r="L538" s="43">
        <v>0</v>
      </c>
      <c r="M538" s="43">
        <v>0</v>
      </c>
      <c r="N538" s="43">
        <v>0</v>
      </c>
      <c r="O538" s="43">
        <v>0</v>
      </c>
      <c r="P538" s="43" t="s">
        <v>146</v>
      </c>
      <c r="Q538" s="43">
        <v>0</v>
      </c>
      <c r="R538" s="254">
        <f t="shared" si="106"/>
        <v>985.59</v>
      </c>
      <c r="S538" s="302">
        <f t="shared" ref="S538:S599" si="116">R538-R537</f>
        <v>1.3400000000000318</v>
      </c>
      <c r="T538" s="297" t="str">
        <f t="shared" si="107"/>
        <v>1000000000B00</v>
      </c>
      <c r="U538" s="270">
        <f t="shared" si="108"/>
        <v>-15.590000000000032</v>
      </c>
      <c r="V538" s="270"/>
      <c r="W538" s="270"/>
      <c r="X538" s="270"/>
      <c r="Y538" s="270"/>
      <c r="Z538" s="270"/>
      <c r="AA538" s="303" t="e">
        <f t="shared" si="109"/>
        <v>#NUM!</v>
      </c>
      <c r="AB538" s="33" t="e">
        <f t="shared" si="110"/>
        <v>#VALUE!</v>
      </c>
      <c r="AC538" s="257" t="e">
        <f t="shared" si="111"/>
        <v>#VALUE!</v>
      </c>
      <c r="AD538" s="258" t="e">
        <f t="shared" si="112"/>
        <v>#VALUE!</v>
      </c>
      <c r="AE538" s="324" t="e">
        <f t="shared" si="105"/>
        <v>#VALUE!</v>
      </c>
      <c r="AF538" s="258"/>
      <c r="AG538" s="256" t="e">
        <f>[1]!srEnew($C$11,$AB538,$C$49)</f>
        <v>#VALUE!</v>
      </c>
      <c r="AH538" s="259" t="e">
        <f t="shared" si="113"/>
        <v>#VALUE!</v>
      </c>
      <c r="AI538" s="256" t="e">
        <f t="shared" si="114"/>
        <v>#VALUE!</v>
      </c>
      <c r="AJ538" s="324" t="e">
        <f t="shared" si="115"/>
        <v>#VALUE!</v>
      </c>
    </row>
    <row r="539" spans="6:36">
      <c r="F539" s="43">
        <v>0</v>
      </c>
      <c r="G539" s="305">
        <v>2</v>
      </c>
      <c r="H539" s="43">
        <v>0</v>
      </c>
      <c r="I539" s="43">
        <v>0</v>
      </c>
      <c r="J539" s="43">
        <v>0</v>
      </c>
      <c r="K539" s="43">
        <v>0</v>
      </c>
      <c r="L539" s="43">
        <v>0</v>
      </c>
      <c r="M539" s="43">
        <v>0</v>
      </c>
      <c r="N539" s="43">
        <v>0</v>
      </c>
      <c r="O539" s="43">
        <v>0</v>
      </c>
      <c r="P539" s="43" t="s">
        <v>146</v>
      </c>
      <c r="Q539" s="43">
        <v>0</v>
      </c>
      <c r="R539" s="254">
        <f t="shared" si="106"/>
        <v>988.18999999999994</v>
      </c>
      <c r="S539" s="302">
        <f t="shared" si="116"/>
        <v>2.5999999999999091</v>
      </c>
      <c r="T539" s="297" t="str">
        <f t="shared" si="107"/>
        <v>0200000000B00</v>
      </c>
      <c r="U539" s="270">
        <f t="shared" si="108"/>
        <v>-18.189999999999941</v>
      </c>
      <c r="V539" s="270"/>
      <c r="W539" s="270"/>
      <c r="X539" s="270"/>
      <c r="Y539" s="270"/>
      <c r="Z539" s="270"/>
      <c r="AA539" s="303" t="e">
        <f t="shared" si="109"/>
        <v>#NUM!</v>
      </c>
      <c r="AB539" s="33" t="e">
        <f t="shared" si="110"/>
        <v>#VALUE!</v>
      </c>
      <c r="AC539" s="257" t="e">
        <f t="shared" si="111"/>
        <v>#VALUE!</v>
      </c>
      <c r="AD539" s="258" t="e">
        <f t="shared" si="112"/>
        <v>#VALUE!</v>
      </c>
      <c r="AE539" s="324" t="e">
        <f t="shared" si="105"/>
        <v>#VALUE!</v>
      </c>
      <c r="AF539" s="258"/>
      <c r="AG539" s="256" t="e">
        <f>[1]!srEnew($C$11,$AB539,$C$49)</f>
        <v>#VALUE!</v>
      </c>
      <c r="AH539" s="259" t="e">
        <f t="shared" si="113"/>
        <v>#VALUE!</v>
      </c>
      <c r="AI539" s="256" t="e">
        <f t="shared" si="114"/>
        <v>#VALUE!</v>
      </c>
      <c r="AJ539" s="324" t="e">
        <f t="shared" si="115"/>
        <v>#VALUE!</v>
      </c>
    </row>
    <row r="540" spans="6:36">
      <c r="F540" s="305">
        <v>1</v>
      </c>
      <c r="G540" s="43">
        <v>0</v>
      </c>
      <c r="H540" s="43">
        <v>0</v>
      </c>
      <c r="I540" s="43">
        <v>0</v>
      </c>
      <c r="J540" s="43">
        <v>0</v>
      </c>
      <c r="K540" s="43">
        <v>0</v>
      </c>
      <c r="L540" s="43">
        <v>0</v>
      </c>
      <c r="M540" s="43">
        <v>0</v>
      </c>
      <c r="N540" s="43">
        <v>0</v>
      </c>
      <c r="O540" s="296" t="s">
        <v>314</v>
      </c>
      <c r="P540" s="43" t="s">
        <v>146</v>
      </c>
      <c r="Q540" s="43">
        <v>0</v>
      </c>
      <c r="R540" s="254">
        <f t="shared" si="106"/>
        <v>991.06999999999994</v>
      </c>
      <c r="S540" s="302">
        <f t="shared" si="116"/>
        <v>2.8799999999999955</v>
      </c>
      <c r="T540" s="297" t="str">
        <f t="shared" si="107"/>
        <v>100000000AB00</v>
      </c>
      <c r="U540" s="270">
        <f t="shared" si="108"/>
        <v>-21.069999999999936</v>
      </c>
      <c r="V540" s="270"/>
      <c r="W540" s="270"/>
      <c r="X540" s="270"/>
      <c r="Y540" s="270"/>
      <c r="Z540" s="270"/>
      <c r="AA540" s="303" t="e">
        <f t="shared" si="109"/>
        <v>#NUM!</v>
      </c>
      <c r="AB540" s="33" t="e">
        <f t="shared" si="110"/>
        <v>#VALUE!</v>
      </c>
      <c r="AC540" s="257" t="e">
        <f t="shared" si="111"/>
        <v>#VALUE!</v>
      </c>
      <c r="AD540" s="258" t="e">
        <f t="shared" si="112"/>
        <v>#VALUE!</v>
      </c>
      <c r="AE540" s="324" t="e">
        <f t="shared" si="105"/>
        <v>#VALUE!</v>
      </c>
      <c r="AF540" s="258"/>
      <c r="AG540" s="256" t="e">
        <f>[1]!srEnew($C$11,$AB540,$C$49)</f>
        <v>#VALUE!</v>
      </c>
      <c r="AH540" s="259" t="e">
        <f t="shared" si="113"/>
        <v>#VALUE!</v>
      </c>
      <c r="AI540" s="256" t="e">
        <f t="shared" si="114"/>
        <v>#VALUE!</v>
      </c>
      <c r="AJ540" s="324" t="e">
        <f t="shared" si="115"/>
        <v>#VALUE!</v>
      </c>
    </row>
    <row r="541" spans="6:36">
      <c r="F541" s="43">
        <v>0</v>
      </c>
      <c r="G541" s="305">
        <v>2</v>
      </c>
      <c r="H541" s="43">
        <v>0</v>
      </c>
      <c r="I541" s="43">
        <v>0</v>
      </c>
      <c r="J541" s="43">
        <v>0</v>
      </c>
      <c r="K541" s="43">
        <v>0</v>
      </c>
      <c r="L541" s="43">
        <v>0</v>
      </c>
      <c r="M541" s="43">
        <v>0</v>
      </c>
      <c r="N541" s="43">
        <v>0</v>
      </c>
      <c r="O541" s="296" t="s">
        <v>145</v>
      </c>
      <c r="P541" s="43" t="s">
        <v>332</v>
      </c>
      <c r="Q541" s="43">
        <v>0</v>
      </c>
      <c r="R541" s="254">
        <f t="shared" si="106"/>
        <v>993.67</v>
      </c>
      <c r="S541" s="302">
        <f t="shared" si="116"/>
        <v>2.6000000000000227</v>
      </c>
      <c r="T541" s="297" t="str">
        <f t="shared" si="107"/>
        <v>020000000AB00</v>
      </c>
      <c r="U541" s="270">
        <f t="shared" si="108"/>
        <v>-23.669999999999959</v>
      </c>
      <c r="V541" s="270"/>
      <c r="W541" s="270"/>
      <c r="X541" s="270"/>
      <c r="Y541" s="270"/>
      <c r="Z541" s="270"/>
      <c r="AA541" s="303" t="e">
        <f t="shared" si="109"/>
        <v>#NUM!</v>
      </c>
      <c r="AB541" s="33" t="e">
        <f t="shared" si="110"/>
        <v>#VALUE!</v>
      </c>
      <c r="AC541" s="257" t="e">
        <f t="shared" si="111"/>
        <v>#VALUE!</v>
      </c>
      <c r="AD541" s="258" t="e">
        <f t="shared" si="112"/>
        <v>#VALUE!</v>
      </c>
      <c r="AE541" s="324" t="e">
        <f t="shared" si="105"/>
        <v>#VALUE!</v>
      </c>
      <c r="AF541" s="258"/>
      <c r="AG541" s="256" t="e">
        <f>[1]!srEnew($C$11,$AB541,$C$49)</f>
        <v>#VALUE!</v>
      </c>
      <c r="AH541" s="259" t="e">
        <f t="shared" si="113"/>
        <v>#VALUE!</v>
      </c>
      <c r="AI541" s="256" t="e">
        <f t="shared" si="114"/>
        <v>#VALUE!</v>
      </c>
      <c r="AJ541" s="324" t="e">
        <f t="shared" si="115"/>
        <v>#VALUE!</v>
      </c>
    </row>
    <row r="542" spans="6:36">
      <c r="F542" s="43">
        <v>1</v>
      </c>
      <c r="G542" s="43">
        <v>2</v>
      </c>
      <c r="H542" s="43">
        <v>0</v>
      </c>
      <c r="I542" s="43">
        <v>0</v>
      </c>
      <c r="J542" s="43">
        <v>0</v>
      </c>
      <c r="K542" s="43">
        <v>0</v>
      </c>
      <c r="L542" s="43">
        <v>0</v>
      </c>
      <c r="M542" s="43">
        <v>0</v>
      </c>
      <c r="N542" s="43">
        <v>0</v>
      </c>
      <c r="O542" s="43">
        <v>0</v>
      </c>
      <c r="P542" s="43" t="s">
        <v>146</v>
      </c>
      <c r="Q542" s="43">
        <v>0</v>
      </c>
      <c r="R542" s="254">
        <f t="shared" si="106"/>
        <v>998.39</v>
      </c>
      <c r="S542" s="302">
        <f t="shared" si="116"/>
        <v>4.7200000000000273</v>
      </c>
      <c r="T542" s="297" t="str">
        <f t="shared" si="107"/>
        <v>1200000000B00</v>
      </c>
      <c r="U542" s="270">
        <f t="shared" si="108"/>
        <v>-28.389999999999986</v>
      </c>
      <c r="V542" s="270"/>
      <c r="W542" s="270"/>
      <c r="X542" s="270"/>
      <c r="Y542" s="270"/>
      <c r="Z542" s="270"/>
      <c r="AA542" s="303" t="e">
        <f t="shared" si="109"/>
        <v>#NUM!</v>
      </c>
      <c r="AB542" s="33" t="e">
        <f t="shared" si="110"/>
        <v>#VALUE!</v>
      </c>
      <c r="AC542" s="257" t="e">
        <f t="shared" si="111"/>
        <v>#VALUE!</v>
      </c>
      <c r="AD542" s="258" t="e">
        <f t="shared" si="112"/>
        <v>#VALUE!</v>
      </c>
      <c r="AE542" s="324" t="e">
        <f t="shared" ref="AE542:AE599" si="117">[1]!srE2Rng($C$11,AB542)</f>
        <v>#VALUE!</v>
      </c>
      <c r="AF542" s="258"/>
      <c r="AG542" s="256" t="e">
        <f>[1]!srEnew($C$11,$AB542,$C$49)</f>
        <v>#VALUE!</v>
      </c>
      <c r="AH542" s="259" t="e">
        <f t="shared" si="113"/>
        <v>#VALUE!</v>
      </c>
      <c r="AI542" s="256" t="e">
        <f t="shared" si="114"/>
        <v>#VALUE!</v>
      </c>
      <c r="AJ542" s="324" t="e">
        <f t="shared" si="115"/>
        <v>#VALUE!</v>
      </c>
    </row>
    <row r="543" spans="6:36">
      <c r="F543" s="43">
        <v>0</v>
      </c>
      <c r="G543" s="43">
        <v>0</v>
      </c>
      <c r="H543" s="305">
        <v>3</v>
      </c>
      <c r="I543" s="43">
        <v>0</v>
      </c>
      <c r="J543" s="43">
        <v>0</v>
      </c>
      <c r="K543" s="43">
        <v>0</v>
      </c>
      <c r="L543" s="43">
        <v>0</v>
      </c>
      <c r="M543" s="43">
        <v>0</v>
      </c>
      <c r="N543" s="43">
        <v>0</v>
      </c>
      <c r="O543" s="43">
        <v>0</v>
      </c>
      <c r="P543" s="43" t="s">
        <v>146</v>
      </c>
      <c r="Q543" s="43">
        <v>0</v>
      </c>
      <c r="R543" s="254">
        <f t="shared" si="106"/>
        <v>999.18999999999994</v>
      </c>
      <c r="S543" s="302">
        <f t="shared" si="116"/>
        <v>0.79999999999995453</v>
      </c>
      <c r="T543" s="297" t="str">
        <f t="shared" si="107"/>
        <v>0030000000B00</v>
      </c>
      <c r="U543" s="270">
        <f t="shared" si="108"/>
        <v>-29.189999999999941</v>
      </c>
      <c r="V543" s="270"/>
      <c r="W543" s="270"/>
      <c r="X543" s="270"/>
      <c r="Y543" s="270"/>
      <c r="Z543" s="270"/>
      <c r="AA543" s="303" t="e">
        <f t="shared" si="109"/>
        <v>#NUM!</v>
      </c>
      <c r="AB543" s="33" t="e">
        <f t="shared" si="110"/>
        <v>#VALUE!</v>
      </c>
      <c r="AC543" s="257" t="e">
        <f t="shared" si="111"/>
        <v>#VALUE!</v>
      </c>
      <c r="AD543" s="258" t="e">
        <f t="shared" si="112"/>
        <v>#VALUE!</v>
      </c>
      <c r="AE543" s="324" t="e">
        <f t="shared" si="117"/>
        <v>#VALUE!</v>
      </c>
      <c r="AF543" s="258"/>
      <c r="AG543" s="256" t="e">
        <f>[1]!srEnew($C$11,$AB543,$C$49)</f>
        <v>#VALUE!</v>
      </c>
      <c r="AH543" s="259" t="e">
        <f t="shared" si="113"/>
        <v>#VALUE!</v>
      </c>
      <c r="AI543" s="256" t="e">
        <f t="shared" si="114"/>
        <v>#VALUE!</v>
      </c>
      <c r="AJ543" s="324" t="e">
        <f t="shared" si="115"/>
        <v>#VALUE!</v>
      </c>
    </row>
    <row r="544" spans="6:36">
      <c r="F544" s="43">
        <v>1</v>
      </c>
      <c r="G544" s="43">
        <v>2</v>
      </c>
      <c r="H544" s="43">
        <v>0</v>
      </c>
      <c r="I544" s="43">
        <v>0</v>
      </c>
      <c r="J544" s="43">
        <v>0</v>
      </c>
      <c r="K544" s="43">
        <v>0</v>
      </c>
      <c r="L544" s="43">
        <v>0</v>
      </c>
      <c r="M544" s="43">
        <v>0</v>
      </c>
      <c r="N544" s="43">
        <v>0</v>
      </c>
      <c r="O544" s="296" t="s">
        <v>145</v>
      </c>
      <c r="P544" s="43" t="s">
        <v>332</v>
      </c>
      <c r="Q544" s="43">
        <v>0</v>
      </c>
      <c r="R544" s="254">
        <f t="shared" si="106"/>
        <v>1003.87</v>
      </c>
      <c r="S544" s="302">
        <f t="shared" si="116"/>
        <v>4.6800000000000637</v>
      </c>
      <c r="T544" s="297" t="str">
        <f t="shared" si="107"/>
        <v>120000000AB00</v>
      </c>
      <c r="U544" s="270">
        <f t="shared" si="108"/>
        <v>-33.870000000000005</v>
      </c>
      <c r="V544" s="270"/>
      <c r="W544" s="270"/>
      <c r="X544" s="270"/>
      <c r="Y544" s="270"/>
      <c r="Z544" s="270"/>
      <c r="AA544" s="303" t="e">
        <f t="shared" si="109"/>
        <v>#NUM!</v>
      </c>
      <c r="AB544" s="33" t="e">
        <f t="shared" si="110"/>
        <v>#VALUE!</v>
      </c>
      <c r="AC544" s="257" t="e">
        <f t="shared" si="111"/>
        <v>#VALUE!</v>
      </c>
      <c r="AD544" s="258" t="e">
        <f t="shared" si="112"/>
        <v>#VALUE!</v>
      </c>
      <c r="AE544" s="324" t="e">
        <f t="shared" si="117"/>
        <v>#VALUE!</v>
      </c>
      <c r="AF544" s="258"/>
      <c r="AG544" s="256" t="e">
        <f>[1]!srEnew($C$11,$AB544,$C$49)</f>
        <v>#VALUE!</v>
      </c>
      <c r="AH544" s="259" t="e">
        <f t="shared" si="113"/>
        <v>#VALUE!</v>
      </c>
      <c r="AI544" s="256" t="e">
        <f t="shared" si="114"/>
        <v>#VALUE!</v>
      </c>
      <c r="AJ544" s="324" t="e">
        <f t="shared" si="115"/>
        <v>#VALUE!</v>
      </c>
    </row>
    <row r="545" spans="6:36">
      <c r="F545" s="43">
        <v>0</v>
      </c>
      <c r="G545" s="43">
        <v>0</v>
      </c>
      <c r="H545" s="305">
        <v>3</v>
      </c>
      <c r="I545" s="43">
        <v>0</v>
      </c>
      <c r="J545" s="43">
        <v>0</v>
      </c>
      <c r="K545" s="43">
        <v>0</v>
      </c>
      <c r="L545" s="43">
        <v>0</v>
      </c>
      <c r="M545" s="43">
        <v>0</v>
      </c>
      <c r="N545" s="43">
        <v>0</v>
      </c>
      <c r="O545" s="296" t="s">
        <v>145</v>
      </c>
      <c r="P545" s="43" t="s">
        <v>146</v>
      </c>
      <c r="Q545" s="43">
        <v>0</v>
      </c>
      <c r="R545" s="254">
        <f t="shared" si="106"/>
        <v>1004.67</v>
      </c>
      <c r="S545" s="302">
        <f t="shared" si="116"/>
        <v>0.79999999999995453</v>
      </c>
      <c r="T545" s="297" t="str">
        <f t="shared" si="107"/>
        <v>003000000AB00</v>
      </c>
      <c r="U545" s="270">
        <f t="shared" si="108"/>
        <v>-34.669999999999959</v>
      </c>
      <c r="V545" s="270"/>
      <c r="W545" s="270"/>
      <c r="X545" s="270"/>
      <c r="Y545" s="270"/>
      <c r="Z545" s="270"/>
      <c r="AA545" s="303" t="e">
        <f t="shared" si="109"/>
        <v>#NUM!</v>
      </c>
      <c r="AB545" s="33" t="e">
        <f t="shared" si="110"/>
        <v>#VALUE!</v>
      </c>
      <c r="AC545" s="257" t="e">
        <f t="shared" si="111"/>
        <v>#VALUE!</v>
      </c>
      <c r="AD545" s="258" t="e">
        <f t="shared" si="112"/>
        <v>#VALUE!</v>
      </c>
      <c r="AE545" s="324" t="e">
        <f t="shared" si="117"/>
        <v>#VALUE!</v>
      </c>
      <c r="AF545" s="258"/>
      <c r="AG545" s="256" t="e">
        <f>[1]!srEnew($C$11,$AB545,$C$49)</f>
        <v>#VALUE!</v>
      </c>
      <c r="AH545" s="259" t="e">
        <f t="shared" si="113"/>
        <v>#VALUE!</v>
      </c>
      <c r="AI545" s="256" t="e">
        <f t="shared" si="114"/>
        <v>#VALUE!</v>
      </c>
      <c r="AJ545" s="324" t="e">
        <f t="shared" si="115"/>
        <v>#VALUE!</v>
      </c>
    </row>
    <row r="546" spans="6:36">
      <c r="F546" s="43">
        <v>1</v>
      </c>
      <c r="G546" s="43">
        <v>0</v>
      </c>
      <c r="H546" s="43">
        <v>3</v>
      </c>
      <c r="I546" s="43">
        <v>0</v>
      </c>
      <c r="J546" s="43">
        <v>0</v>
      </c>
      <c r="K546" s="43">
        <v>0</v>
      </c>
      <c r="L546" s="43">
        <v>0</v>
      </c>
      <c r="M546" s="43">
        <v>0</v>
      </c>
      <c r="N546" s="43">
        <v>0</v>
      </c>
      <c r="O546" s="43">
        <v>0</v>
      </c>
      <c r="P546" s="43" t="s">
        <v>146</v>
      </c>
      <c r="Q546" s="43">
        <v>0</v>
      </c>
      <c r="R546" s="254">
        <f t="shared" si="106"/>
        <v>1009.39</v>
      </c>
      <c r="S546" s="302">
        <f t="shared" si="116"/>
        <v>4.7200000000000273</v>
      </c>
      <c r="T546" s="297" t="str">
        <f t="shared" si="107"/>
        <v>1030000000B00</v>
      </c>
      <c r="U546" s="270">
        <f t="shared" si="108"/>
        <v>-39.389999999999986</v>
      </c>
      <c r="V546" s="270"/>
      <c r="W546" s="270"/>
      <c r="X546" s="270"/>
      <c r="Y546" s="270"/>
      <c r="Z546" s="270"/>
      <c r="AA546" s="303" t="e">
        <f t="shared" si="109"/>
        <v>#NUM!</v>
      </c>
      <c r="AB546" s="33" t="e">
        <f t="shared" si="110"/>
        <v>#VALUE!</v>
      </c>
      <c r="AC546" s="257" t="e">
        <f t="shared" si="111"/>
        <v>#VALUE!</v>
      </c>
      <c r="AD546" s="258" t="e">
        <f t="shared" si="112"/>
        <v>#VALUE!</v>
      </c>
      <c r="AE546" s="324" t="e">
        <f t="shared" si="117"/>
        <v>#VALUE!</v>
      </c>
      <c r="AF546" s="258"/>
      <c r="AG546" s="256" t="e">
        <f>[1]!srEnew($C$11,$AB546,$C$49)</f>
        <v>#VALUE!</v>
      </c>
      <c r="AH546" s="259" t="e">
        <f t="shared" si="113"/>
        <v>#VALUE!</v>
      </c>
      <c r="AI546" s="256" t="e">
        <f t="shared" si="114"/>
        <v>#VALUE!</v>
      </c>
      <c r="AJ546" s="324" t="e">
        <f t="shared" si="115"/>
        <v>#VALUE!</v>
      </c>
    </row>
    <row r="547" spans="6:36">
      <c r="F547" s="43">
        <v>0</v>
      </c>
      <c r="G547" s="43">
        <v>2</v>
      </c>
      <c r="H547" s="43">
        <v>3</v>
      </c>
      <c r="I547" s="43">
        <v>0</v>
      </c>
      <c r="J547" s="43">
        <v>0</v>
      </c>
      <c r="K547" s="43">
        <v>0</v>
      </c>
      <c r="L547" s="43">
        <v>0</v>
      </c>
      <c r="M547" s="43">
        <v>0</v>
      </c>
      <c r="N547" s="43">
        <v>0</v>
      </c>
      <c r="O547" s="43">
        <v>0</v>
      </c>
      <c r="P547" s="43" t="s">
        <v>146</v>
      </c>
      <c r="Q547" s="43">
        <v>0</v>
      </c>
      <c r="R547" s="254">
        <f t="shared" si="106"/>
        <v>1011.99</v>
      </c>
      <c r="S547" s="302">
        <f t="shared" si="116"/>
        <v>2.6000000000000227</v>
      </c>
      <c r="T547" s="297" t="str">
        <f t="shared" si="107"/>
        <v>0230000000B00</v>
      </c>
      <c r="U547" s="270">
        <f t="shared" si="108"/>
        <v>-41.990000000000009</v>
      </c>
      <c r="V547" s="270"/>
      <c r="W547" s="270"/>
      <c r="X547" s="270"/>
      <c r="Y547" s="270"/>
      <c r="Z547" s="270"/>
      <c r="AA547" s="303" t="e">
        <f t="shared" si="109"/>
        <v>#NUM!</v>
      </c>
      <c r="AB547" s="33" t="e">
        <f t="shared" si="110"/>
        <v>#VALUE!</v>
      </c>
      <c r="AC547" s="257" t="e">
        <f t="shared" si="111"/>
        <v>#VALUE!</v>
      </c>
      <c r="AD547" s="258" t="e">
        <f t="shared" si="112"/>
        <v>#VALUE!</v>
      </c>
      <c r="AE547" s="324" t="e">
        <f t="shared" si="117"/>
        <v>#VALUE!</v>
      </c>
      <c r="AF547" s="258"/>
      <c r="AG547" s="256" t="e">
        <f>[1]!srEnew($C$11,$AB547,$C$49)</f>
        <v>#VALUE!</v>
      </c>
      <c r="AH547" s="259" t="e">
        <f t="shared" si="113"/>
        <v>#VALUE!</v>
      </c>
      <c r="AI547" s="256" t="e">
        <f t="shared" si="114"/>
        <v>#VALUE!</v>
      </c>
      <c r="AJ547" s="324" t="e">
        <f t="shared" si="115"/>
        <v>#VALUE!</v>
      </c>
    </row>
    <row r="548" spans="6:36">
      <c r="F548" s="43">
        <v>1</v>
      </c>
      <c r="G548" s="43">
        <v>0</v>
      </c>
      <c r="H548" s="43">
        <v>3</v>
      </c>
      <c r="I548" s="43">
        <v>0</v>
      </c>
      <c r="J548" s="43">
        <v>0</v>
      </c>
      <c r="K548" s="43">
        <v>0</v>
      </c>
      <c r="L548" s="43">
        <v>0</v>
      </c>
      <c r="M548" s="43">
        <v>0</v>
      </c>
      <c r="N548" s="43">
        <v>0</v>
      </c>
      <c r="O548" s="296" t="s">
        <v>315</v>
      </c>
      <c r="P548" s="43" t="s">
        <v>331</v>
      </c>
      <c r="Q548" s="43">
        <v>0</v>
      </c>
      <c r="R548" s="254">
        <f t="shared" si="106"/>
        <v>1014.87</v>
      </c>
      <c r="S548" s="302">
        <f t="shared" si="116"/>
        <v>2.8799999999999955</v>
      </c>
      <c r="T548" s="297" t="str">
        <f t="shared" si="107"/>
        <v>103000000AB00</v>
      </c>
      <c r="U548" s="270">
        <f t="shared" si="108"/>
        <v>-44.870000000000005</v>
      </c>
      <c r="V548" s="270"/>
      <c r="W548" s="270"/>
      <c r="X548" s="270"/>
      <c r="Y548" s="270"/>
      <c r="Z548" s="270"/>
      <c r="AA548" s="303" t="e">
        <f t="shared" si="109"/>
        <v>#NUM!</v>
      </c>
      <c r="AB548" s="33" t="e">
        <f t="shared" si="110"/>
        <v>#VALUE!</v>
      </c>
      <c r="AC548" s="257" t="e">
        <f t="shared" si="111"/>
        <v>#VALUE!</v>
      </c>
      <c r="AD548" s="258" t="e">
        <f t="shared" si="112"/>
        <v>#VALUE!</v>
      </c>
      <c r="AE548" s="324" t="e">
        <f t="shared" si="117"/>
        <v>#VALUE!</v>
      </c>
      <c r="AF548" s="258"/>
      <c r="AG548" s="256" t="e">
        <f>[1]!srEnew($C$11,$AB548,$C$49)</f>
        <v>#VALUE!</v>
      </c>
      <c r="AH548" s="259" t="e">
        <f t="shared" si="113"/>
        <v>#VALUE!</v>
      </c>
      <c r="AI548" s="256" t="e">
        <f t="shared" si="114"/>
        <v>#VALUE!</v>
      </c>
      <c r="AJ548" s="324" t="e">
        <f t="shared" si="115"/>
        <v>#VALUE!</v>
      </c>
    </row>
    <row r="549" spans="6:36">
      <c r="F549" s="43">
        <v>0</v>
      </c>
      <c r="G549" s="43">
        <v>2</v>
      </c>
      <c r="H549" s="43">
        <v>3</v>
      </c>
      <c r="I549" s="43">
        <v>0</v>
      </c>
      <c r="J549" s="43">
        <v>0</v>
      </c>
      <c r="K549" s="43">
        <v>0</v>
      </c>
      <c r="L549" s="43">
        <v>0</v>
      </c>
      <c r="M549" s="43">
        <v>0</v>
      </c>
      <c r="N549" s="43">
        <v>0</v>
      </c>
      <c r="O549" s="296" t="s">
        <v>145</v>
      </c>
      <c r="P549" s="43" t="s">
        <v>146</v>
      </c>
      <c r="Q549" s="43">
        <v>0</v>
      </c>
      <c r="R549" s="254">
        <f t="shared" si="106"/>
        <v>1017.47</v>
      </c>
      <c r="S549" s="302">
        <f t="shared" si="116"/>
        <v>2.6000000000000227</v>
      </c>
      <c r="T549" s="297" t="str">
        <f t="shared" si="107"/>
        <v>023000000AB00</v>
      </c>
      <c r="U549" s="270">
        <f t="shared" si="108"/>
        <v>-47.470000000000027</v>
      </c>
      <c r="V549" s="270"/>
      <c r="W549" s="270"/>
      <c r="X549" s="270"/>
      <c r="Y549" s="270"/>
      <c r="Z549" s="270"/>
      <c r="AA549" s="303" t="e">
        <f t="shared" si="109"/>
        <v>#NUM!</v>
      </c>
      <c r="AB549" s="33" t="e">
        <f t="shared" si="110"/>
        <v>#VALUE!</v>
      </c>
      <c r="AC549" s="257" t="e">
        <f t="shared" si="111"/>
        <v>#VALUE!</v>
      </c>
      <c r="AD549" s="258" t="e">
        <f t="shared" si="112"/>
        <v>#VALUE!</v>
      </c>
      <c r="AE549" s="324" t="e">
        <f t="shared" si="117"/>
        <v>#VALUE!</v>
      </c>
      <c r="AF549" s="258"/>
      <c r="AG549" s="256" t="e">
        <f>[1]!srEnew($C$11,$AB549,$C$49)</f>
        <v>#VALUE!</v>
      </c>
      <c r="AH549" s="259" t="e">
        <f t="shared" si="113"/>
        <v>#VALUE!</v>
      </c>
      <c r="AI549" s="256" t="e">
        <f t="shared" si="114"/>
        <v>#VALUE!</v>
      </c>
      <c r="AJ549" s="324" t="e">
        <f t="shared" si="115"/>
        <v>#VALUE!</v>
      </c>
    </row>
    <row r="550" spans="6:36">
      <c r="F550" s="43">
        <v>1</v>
      </c>
      <c r="G550" s="43">
        <v>2</v>
      </c>
      <c r="H550" s="43">
        <v>3</v>
      </c>
      <c r="I550" s="43">
        <v>0</v>
      </c>
      <c r="J550" s="43">
        <v>0</v>
      </c>
      <c r="K550" s="43">
        <v>0</v>
      </c>
      <c r="L550" s="43">
        <v>0</v>
      </c>
      <c r="M550" s="43">
        <v>0</v>
      </c>
      <c r="N550" s="43">
        <v>0</v>
      </c>
      <c r="O550" s="43">
        <v>0</v>
      </c>
      <c r="P550" s="43" t="s">
        <v>146</v>
      </c>
      <c r="Q550" s="43">
        <v>0</v>
      </c>
      <c r="R550" s="254">
        <f t="shared" si="106"/>
        <v>1022.1899999999999</v>
      </c>
      <c r="S550" s="302">
        <f t="shared" si="116"/>
        <v>4.7199999999999136</v>
      </c>
      <c r="T550" s="297" t="str">
        <f t="shared" si="107"/>
        <v>1230000000B00</v>
      </c>
      <c r="U550" s="270">
        <f t="shared" si="108"/>
        <v>-52.189999999999941</v>
      </c>
      <c r="V550" s="270"/>
      <c r="W550" s="270"/>
      <c r="X550" s="270"/>
      <c r="Y550" s="270"/>
      <c r="Z550" s="270"/>
      <c r="AA550" s="303" t="e">
        <f t="shared" si="109"/>
        <v>#NUM!</v>
      </c>
      <c r="AB550" s="33" t="e">
        <f t="shared" si="110"/>
        <v>#VALUE!</v>
      </c>
      <c r="AC550" s="257" t="e">
        <f t="shared" si="111"/>
        <v>#VALUE!</v>
      </c>
      <c r="AD550" s="258" t="e">
        <f t="shared" si="112"/>
        <v>#VALUE!</v>
      </c>
      <c r="AE550" s="324" t="e">
        <f t="shared" si="117"/>
        <v>#VALUE!</v>
      </c>
      <c r="AF550" s="258"/>
      <c r="AG550" s="256" t="e">
        <f>[1]!srEnew($C$11,$AB550,$C$49)</f>
        <v>#VALUE!</v>
      </c>
      <c r="AH550" s="259" t="e">
        <f t="shared" si="113"/>
        <v>#VALUE!</v>
      </c>
      <c r="AI550" s="256" t="e">
        <f t="shared" si="114"/>
        <v>#VALUE!</v>
      </c>
      <c r="AJ550" s="324" t="e">
        <f t="shared" si="115"/>
        <v>#VALUE!</v>
      </c>
    </row>
    <row r="551" spans="6:36">
      <c r="F551" s="268">
        <v>0</v>
      </c>
      <c r="G551" s="268">
        <v>0</v>
      </c>
      <c r="H551" s="269">
        <v>0</v>
      </c>
      <c r="I551" s="312">
        <v>4</v>
      </c>
      <c r="J551" s="296">
        <v>0</v>
      </c>
      <c r="K551" s="296">
        <v>0</v>
      </c>
      <c r="L551" s="296">
        <v>0</v>
      </c>
      <c r="M551" s="296">
        <v>0</v>
      </c>
      <c r="N551" s="296">
        <v>0</v>
      </c>
      <c r="O551" s="296">
        <v>0</v>
      </c>
      <c r="P551" s="43" t="s">
        <v>146</v>
      </c>
      <c r="Q551" s="296">
        <v>0</v>
      </c>
      <c r="R551" s="254">
        <f t="shared" si="106"/>
        <v>1023.98</v>
      </c>
      <c r="S551" s="302">
        <f t="shared" si="116"/>
        <v>1.7900000000000773</v>
      </c>
      <c r="T551" s="297" t="str">
        <f t="shared" si="107"/>
        <v>0004000000B00</v>
      </c>
      <c r="U551" s="270">
        <f t="shared" si="108"/>
        <v>-53.980000000000018</v>
      </c>
      <c r="V551" s="270"/>
      <c r="W551" s="270"/>
      <c r="X551" s="270"/>
      <c r="Y551" s="270"/>
      <c r="Z551" s="270"/>
      <c r="AA551" s="303" t="e">
        <f t="shared" si="109"/>
        <v>#NUM!</v>
      </c>
      <c r="AB551" s="33" t="e">
        <f t="shared" si="110"/>
        <v>#VALUE!</v>
      </c>
      <c r="AC551" s="257" t="e">
        <f t="shared" si="111"/>
        <v>#VALUE!</v>
      </c>
      <c r="AD551" s="258" t="e">
        <f t="shared" si="112"/>
        <v>#VALUE!</v>
      </c>
      <c r="AE551" s="324" t="e">
        <f t="shared" si="117"/>
        <v>#VALUE!</v>
      </c>
      <c r="AF551" s="258"/>
      <c r="AG551" s="256" t="e">
        <f>[1]!srEnew($C$11,$AB551,$C$49)</f>
        <v>#VALUE!</v>
      </c>
      <c r="AH551" s="259" t="e">
        <f t="shared" si="113"/>
        <v>#VALUE!</v>
      </c>
      <c r="AI551" s="256" t="e">
        <f t="shared" si="114"/>
        <v>#VALUE!</v>
      </c>
      <c r="AJ551" s="324" t="e">
        <f t="shared" si="115"/>
        <v>#VALUE!</v>
      </c>
    </row>
    <row r="552" spans="6:36">
      <c r="F552" s="43">
        <v>1</v>
      </c>
      <c r="G552" s="43">
        <v>2</v>
      </c>
      <c r="H552" s="43">
        <v>3</v>
      </c>
      <c r="I552" s="43">
        <v>0</v>
      </c>
      <c r="J552" s="43">
        <v>0</v>
      </c>
      <c r="K552" s="43">
        <v>0</v>
      </c>
      <c r="L552" s="43">
        <v>0</v>
      </c>
      <c r="M552" s="43">
        <v>0</v>
      </c>
      <c r="N552" s="43">
        <v>0</v>
      </c>
      <c r="O552" s="296" t="s">
        <v>330</v>
      </c>
      <c r="P552" s="43" t="s">
        <v>332</v>
      </c>
      <c r="Q552" s="43">
        <v>0</v>
      </c>
      <c r="R552" s="254">
        <f t="shared" si="106"/>
        <v>1027.67</v>
      </c>
      <c r="S552" s="302">
        <f t="shared" si="116"/>
        <v>3.6900000000000546</v>
      </c>
      <c r="T552" s="297" t="str">
        <f t="shared" si="107"/>
        <v>123000000AB00</v>
      </c>
      <c r="U552" s="270">
        <f t="shared" si="108"/>
        <v>-57.670000000000073</v>
      </c>
      <c r="V552" s="270"/>
      <c r="W552" s="270"/>
      <c r="X552" s="270"/>
      <c r="Y552" s="270"/>
      <c r="Z552" s="270"/>
      <c r="AA552" s="303" t="e">
        <f t="shared" si="109"/>
        <v>#NUM!</v>
      </c>
      <c r="AB552" s="33" t="e">
        <f t="shared" si="110"/>
        <v>#VALUE!</v>
      </c>
      <c r="AC552" s="257" t="e">
        <f t="shared" si="111"/>
        <v>#VALUE!</v>
      </c>
      <c r="AD552" s="258" t="e">
        <f t="shared" si="112"/>
        <v>#VALUE!</v>
      </c>
      <c r="AE552" s="324" t="e">
        <f t="shared" si="117"/>
        <v>#VALUE!</v>
      </c>
      <c r="AF552" s="258"/>
      <c r="AG552" s="256" t="e">
        <f>[1]!srEnew($C$11,$AB552,$C$49)</f>
        <v>#VALUE!</v>
      </c>
      <c r="AH552" s="259" t="e">
        <f t="shared" si="113"/>
        <v>#VALUE!</v>
      </c>
      <c r="AI552" s="256" t="e">
        <f t="shared" si="114"/>
        <v>#VALUE!</v>
      </c>
      <c r="AJ552" s="324" t="e">
        <f t="shared" si="115"/>
        <v>#VALUE!</v>
      </c>
    </row>
    <row r="553" spans="6:36">
      <c r="F553" s="268">
        <v>0</v>
      </c>
      <c r="G553" s="268">
        <v>0</v>
      </c>
      <c r="H553" s="269">
        <v>0</v>
      </c>
      <c r="I553" s="312">
        <v>4</v>
      </c>
      <c r="J553" s="296">
        <v>0</v>
      </c>
      <c r="K553" s="296">
        <v>0</v>
      </c>
      <c r="L553" s="296">
        <v>0</v>
      </c>
      <c r="M553" s="296">
        <v>0</v>
      </c>
      <c r="N553" s="296">
        <v>0</v>
      </c>
      <c r="O553" s="296" t="s">
        <v>145</v>
      </c>
      <c r="P553" s="43" t="s">
        <v>146</v>
      </c>
      <c r="Q553" s="296">
        <v>0</v>
      </c>
      <c r="R553" s="254">
        <f t="shared" si="106"/>
        <v>1029.46</v>
      </c>
      <c r="S553" s="302">
        <f t="shared" si="116"/>
        <v>1.7899999999999636</v>
      </c>
      <c r="T553" s="297" t="str">
        <f t="shared" si="107"/>
        <v>000400000AB00</v>
      </c>
      <c r="U553" s="270">
        <f t="shared" si="108"/>
        <v>-59.460000000000036</v>
      </c>
      <c r="V553" s="270"/>
      <c r="W553" s="270"/>
      <c r="X553" s="270"/>
      <c r="Y553" s="270"/>
      <c r="Z553" s="270"/>
      <c r="AA553" s="303" t="e">
        <f t="shared" si="109"/>
        <v>#NUM!</v>
      </c>
      <c r="AB553" s="33" t="e">
        <f t="shared" si="110"/>
        <v>#VALUE!</v>
      </c>
      <c r="AC553" s="257" t="e">
        <f t="shared" si="111"/>
        <v>#VALUE!</v>
      </c>
      <c r="AD553" s="258" t="e">
        <f t="shared" si="112"/>
        <v>#VALUE!</v>
      </c>
      <c r="AE553" s="324" t="e">
        <f t="shared" si="117"/>
        <v>#VALUE!</v>
      </c>
      <c r="AF553" s="258"/>
      <c r="AG553" s="256" t="e">
        <f>[1]!srEnew($C$11,$AB553,$C$49)</f>
        <v>#VALUE!</v>
      </c>
      <c r="AH553" s="259" t="e">
        <f t="shared" si="113"/>
        <v>#VALUE!</v>
      </c>
      <c r="AI553" s="256" t="e">
        <f t="shared" si="114"/>
        <v>#VALUE!</v>
      </c>
      <c r="AJ553" s="324" t="e">
        <f t="shared" si="115"/>
        <v>#VALUE!</v>
      </c>
    </row>
    <row r="554" spans="6:36">
      <c r="F554" s="43">
        <v>1</v>
      </c>
      <c r="G554" s="43">
        <v>0</v>
      </c>
      <c r="H554" s="43">
        <v>0</v>
      </c>
      <c r="I554" s="296">
        <v>4</v>
      </c>
      <c r="J554" s="43">
        <v>0</v>
      </c>
      <c r="K554" s="43">
        <v>0</v>
      </c>
      <c r="L554" s="43">
        <v>0</v>
      </c>
      <c r="M554" s="43">
        <v>0</v>
      </c>
      <c r="N554" s="43">
        <v>0</v>
      </c>
      <c r="O554" s="43">
        <v>0</v>
      </c>
      <c r="P554" s="43" t="s">
        <v>146</v>
      </c>
      <c r="Q554" s="43">
        <v>0</v>
      </c>
      <c r="R554" s="254">
        <f t="shared" si="106"/>
        <v>1034.18</v>
      </c>
      <c r="S554" s="302">
        <f t="shared" si="116"/>
        <v>4.7200000000000273</v>
      </c>
      <c r="T554" s="297" t="str">
        <f t="shared" si="107"/>
        <v>1004000000B00</v>
      </c>
      <c r="U554" s="270">
        <f t="shared" si="108"/>
        <v>-64.180000000000064</v>
      </c>
      <c r="V554" s="270"/>
      <c r="W554" s="270"/>
      <c r="X554" s="270"/>
      <c r="Y554" s="270"/>
      <c r="Z554" s="270"/>
      <c r="AA554" s="303" t="e">
        <f t="shared" si="109"/>
        <v>#NUM!</v>
      </c>
      <c r="AB554" s="33" t="e">
        <f t="shared" si="110"/>
        <v>#VALUE!</v>
      </c>
      <c r="AC554" s="257" t="e">
        <f t="shared" si="111"/>
        <v>#VALUE!</v>
      </c>
      <c r="AD554" s="258" t="e">
        <f t="shared" si="112"/>
        <v>#VALUE!</v>
      </c>
      <c r="AE554" s="324" t="e">
        <f t="shared" si="117"/>
        <v>#VALUE!</v>
      </c>
      <c r="AF554" s="258"/>
      <c r="AG554" s="256" t="e">
        <f>[1]!srEnew($C$11,$AB554,$C$49)</f>
        <v>#VALUE!</v>
      </c>
      <c r="AH554" s="259" t="e">
        <f t="shared" si="113"/>
        <v>#VALUE!</v>
      </c>
      <c r="AI554" s="256" t="e">
        <f t="shared" si="114"/>
        <v>#VALUE!</v>
      </c>
      <c r="AJ554" s="324" t="e">
        <f t="shared" si="115"/>
        <v>#VALUE!</v>
      </c>
    </row>
    <row r="555" spans="6:36">
      <c r="F555" s="43">
        <v>0</v>
      </c>
      <c r="G555" s="43">
        <v>2</v>
      </c>
      <c r="H555" s="43">
        <v>0</v>
      </c>
      <c r="I555" s="296">
        <v>4</v>
      </c>
      <c r="J555" s="43">
        <v>0</v>
      </c>
      <c r="K555" s="43">
        <v>0</v>
      </c>
      <c r="L555" s="43">
        <v>0</v>
      </c>
      <c r="M555" s="43">
        <v>0</v>
      </c>
      <c r="N555" s="43">
        <v>0</v>
      </c>
      <c r="O555" s="43">
        <v>0</v>
      </c>
      <c r="P555" s="43" t="s">
        <v>146</v>
      </c>
      <c r="Q555" s="43">
        <v>0</v>
      </c>
      <c r="R555" s="254">
        <f t="shared" si="106"/>
        <v>1036.78</v>
      </c>
      <c r="S555" s="302">
        <f t="shared" si="116"/>
        <v>2.5999999999999091</v>
      </c>
      <c r="T555" s="297" t="str">
        <f t="shared" si="107"/>
        <v>0204000000B00</v>
      </c>
      <c r="U555" s="270">
        <f t="shared" si="108"/>
        <v>-66.779999999999973</v>
      </c>
      <c r="V555" s="270"/>
      <c r="W555" s="270"/>
      <c r="X555" s="270"/>
      <c r="Y555" s="270"/>
      <c r="Z555" s="270"/>
      <c r="AA555" s="303" t="e">
        <f t="shared" si="109"/>
        <v>#NUM!</v>
      </c>
      <c r="AB555" s="33" t="e">
        <f t="shared" si="110"/>
        <v>#VALUE!</v>
      </c>
      <c r="AC555" s="257" t="e">
        <f t="shared" si="111"/>
        <v>#VALUE!</v>
      </c>
      <c r="AD555" s="258" t="e">
        <f t="shared" si="112"/>
        <v>#VALUE!</v>
      </c>
      <c r="AE555" s="324" t="e">
        <f t="shared" si="117"/>
        <v>#VALUE!</v>
      </c>
      <c r="AF555" s="258"/>
      <c r="AG555" s="256" t="e">
        <f>[1]!srEnew($C$11,$AB555,$C$49)</f>
        <v>#VALUE!</v>
      </c>
      <c r="AH555" s="259" t="e">
        <f t="shared" si="113"/>
        <v>#VALUE!</v>
      </c>
      <c r="AI555" s="256" t="e">
        <f t="shared" si="114"/>
        <v>#VALUE!</v>
      </c>
      <c r="AJ555" s="324" t="e">
        <f t="shared" si="115"/>
        <v>#VALUE!</v>
      </c>
    </row>
    <row r="556" spans="6:36">
      <c r="F556" s="43">
        <v>1</v>
      </c>
      <c r="G556" s="43">
        <v>0</v>
      </c>
      <c r="H556" s="43">
        <v>0</v>
      </c>
      <c r="I556" s="296">
        <v>4</v>
      </c>
      <c r="J556" s="43">
        <v>0</v>
      </c>
      <c r="K556" s="43">
        <v>0</v>
      </c>
      <c r="L556" s="43">
        <v>0</v>
      </c>
      <c r="M556" s="43">
        <v>0</v>
      </c>
      <c r="N556" s="43">
        <v>0</v>
      </c>
      <c r="O556" s="296" t="s">
        <v>145</v>
      </c>
      <c r="P556" s="43" t="s">
        <v>146</v>
      </c>
      <c r="Q556" s="43">
        <v>0</v>
      </c>
      <c r="R556" s="254">
        <f t="shared" si="106"/>
        <v>1039.6600000000001</v>
      </c>
      <c r="S556" s="302">
        <f t="shared" si="116"/>
        <v>2.8800000000001091</v>
      </c>
      <c r="T556" s="297" t="str">
        <f t="shared" si="107"/>
        <v>100400000AB00</v>
      </c>
      <c r="U556" s="270">
        <f t="shared" si="108"/>
        <v>-69.660000000000082</v>
      </c>
      <c r="V556" s="270"/>
      <c r="W556" s="270"/>
      <c r="X556" s="270"/>
      <c r="Y556" s="270"/>
      <c r="Z556" s="270"/>
      <c r="AA556" s="303" t="e">
        <f t="shared" si="109"/>
        <v>#NUM!</v>
      </c>
      <c r="AB556" s="33" t="e">
        <f t="shared" si="110"/>
        <v>#VALUE!</v>
      </c>
      <c r="AC556" s="257" t="e">
        <f t="shared" si="111"/>
        <v>#VALUE!</v>
      </c>
      <c r="AD556" s="258" t="e">
        <f t="shared" si="112"/>
        <v>#VALUE!</v>
      </c>
      <c r="AE556" s="324" t="e">
        <f t="shared" si="117"/>
        <v>#VALUE!</v>
      </c>
      <c r="AF556" s="258"/>
      <c r="AG556" s="256" t="e">
        <f>[1]!srEnew($C$11,$AB556,$C$49)</f>
        <v>#VALUE!</v>
      </c>
      <c r="AH556" s="259" t="e">
        <f t="shared" si="113"/>
        <v>#VALUE!</v>
      </c>
      <c r="AI556" s="256" t="e">
        <f t="shared" si="114"/>
        <v>#VALUE!</v>
      </c>
      <c r="AJ556" s="324" t="e">
        <f t="shared" si="115"/>
        <v>#VALUE!</v>
      </c>
    </row>
    <row r="557" spans="6:36">
      <c r="F557" s="43">
        <v>0</v>
      </c>
      <c r="G557" s="43">
        <v>2</v>
      </c>
      <c r="H557" s="43">
        <v>0</v>
      </c>
      <c r="I557" s="296">
        <v>4</v>
      </c>
      <c r="J557" s="43">
        <v>0</v>
      </c>
      <c r="K557" s="43">
        <v>0</v>
      </c>
      <c r="L557" s="43">
        <v>0</v>
      </c>
      <c r="M557" s="43">
        <v>0</v>
      </c>
      <c r="N557" s="43">
        <v>0</v>
      </c>
      <c r="O557" s="296" t="s">
        <v>145</v>
      </c>
      <c r="P557" s="43" t="s">
        <v>146</v>
      </c>
      <c r="Q557" s="43">
        <v>0</v>
      </c>
      <c r="R557" s="254">
        <f t="shared" si="106"/>
        <v>1042.26</v>
      </c>
      <c r="S557" s="302">
        <f t="shared" si="116"/>
        <v>2.5999999999999091</v>
      </c>
      <c r="T557" s="297" t="str">
        <f t="shared" si="107"/>
        <v>020400000AB00</v>
      </c>
      <c r="U557" s="270">
        <f t="shared" si="108"/>
        <v>-72.259999999999991</v>
      </c>
      <c r="V557" s="270"/>
      <c r="W557" s="270"/>
      <c r="X557" s="270"/>
      <c r="Y557" s="270"/>
      <c r="Z557" s="270"/>
      <c r="AA557" s="303" t="e">
        <f t="shared" si="109"/>
        <v>#NUM!</v>
      </c>
      <c r="AB557" s="33" t="e">
        <f t="shared" si="110"/>
        <v>#VALUE!</v>
      </c>
      <c r="AC557" s="257" t="e">
        <f t="shared" si="111"/>
        <v>#VALUE!</v>
      </c>
      <c r="AD557" s="258" t="e">
        <f t="shared" si="112"/>
        <v>#VALUE!</v>
      </c>
      <c r="AE557" s="324" t="e">
        <f t="shared" si="117"/>
        <v>#VALUE!</v>
      </c>
      <c r="AF557" s="258"/>
      <c r="AG557" s="256" t="e">
        <f>[1]!srEnew($C$11,$AB557,$C$49)</f>
        <v>#VALUE!</v>
      </c>
      <c r="AH557" s="259" t="e">
        <f t="shared" si="113"/>
        <v>#VALUE!</v>
      </c>
      <c r="AI557" s="256" t="e">
        <f t="shared" si="114"/>
        <v>#VALUE!</v>
      </c>
      <c r="AJ557" s="324" t="e">
        <f t="shared" si="115"/>
        <v>#VALUE!</v>
      </c>
    </row>
    <row r="558" spans="6:36">
      <c r="F558" s="43">
        <v>1</v>
      </c>
      <c r="G558" s="43">
        <v>2</v>
      </c>
      <c r="H558" s="43">
        <v>0</v>
      </c>
      <c r="I558" s="296">
        <v>4</v>
      </c>
      <c r="J558" s="43">
        <v>0</v>
      </c>
      <c r="K558" s="43">
        <v>0</v>
      </c>
      <c r="L558" s="43">
        <v>0</v>
      </c>
      <c r="M558" s="43">
        <v>0</v>
      </c>
      <c r="N558" s="43">
        <v>0</v>
      </c>
      <c r="O558" s="43">
        <v>0</v>
      </c>
      <c r="P558" s="43" t="s">
        <v>146</v>
      </c>
      <c r="Q558" s="43">
        <v>0</v>
      </c>
      <c r="R558" s="254">
        <f t="shared" si="106"/>
        <v>1046.98</v>
      </c>
      <c r="S558" s="302">
        <f t="shared" si="116"/>
        <v>4.7200000000000273</v>
      </c>
      <c r="T558" s="297" t="str">
        <f t="shared" si="107"/>
        <v>1204000000B00</v>
      </c>
      <c r="U558" s="270">
        <f t="shared" si="108"/>
        <v>-76.980000000000018</v>
      </c>
      <c r="V558" s="270"/>
      <c r="W558" s="270"/>
      <c r="X558" s="270"/>
      <c r="Y558" s="270"/>
      <c r="Z558" s="270"/>
      <c r="AA558" s="303" t="e">
        <f t="shared" si="109"/>
        <v>#NUM!</v>
      </c>
      <c r="AB558" s="33" t="e">
        <f t="shared" si="110"/>
        <v>#VALUE!</v>
      </c>
      <c r="AC558" s="257" t="e">
        <f t="shared" si="111"/>
        <v>#VALUE!</v>
      </c>
      <c r="AD558" s="258" t="e">
        <f t="shared" si="112"/>
        <v>#VALUE!</v>
      </c>
      <c r="AE558" s="324" t="e">
        <f t="shared" si="117"/>
        <v>#VALUE!</v>
      </c>
      <c r="AF558" s="258"/>
      <c r="AG558" s="256" t="e">
        <f>[1]!srEnew($C$11,$AB558,$C$49)</f>
        <v>#VALUE!</v>
      </c>
      <c r="AH558" s="259" t="e">
        <f t="shared" si="113"/>
        <v>#VALUE!</v>
      </c>
      <c r="AI558" s="256" t="e">
        <f t="shared" si="114"/>
        <v>#VALUE!</v>
      </c>
      <c r="AJ558" s="324" t="e">
        <f t="shared" si="115"/>
        <v>#VALUE!</v>
      </c>
    </row>
    <row r="559" spans="6:36">
      <c r="F559" s="43">
        <v>0</v>
      </c>
      <c r="G559" s="43">
        <v>0</v>
      </c>
      <c r="H559" s="43">
        <v>3</v>
      </c>
      <c r="I559" s="296">
        <v>4</v>
      </c>
      <c r="J559" s="43">
        <v>0</v>
      </c>
      <c r="K559" s="43">
        <v>0</v>
      </c>
      <c r="L559" s="43">
        <v>0</v>
      </c>
      <c r="M559" s="43">
        <v>0</v>
      </c>
      <c r="N559" s="43">
        <v>0</v>
      </c>
      <c r="O559" s="43">
        <v>0</v>
      </c>
      <c r="P559" s="43" t="s">
        <v>146</v>
      </c>
      <c r="Q559" s="43">
        <v>0</v>
      </c>
      <c r="R559" s="254">
        <f t="shared" si="106"/>
        <v>1047.78</v>
      </c>
      <c r="S559" s="302">
        <f t="shared" si="116"/>
        <v>0.79999999999995453</v>
      </c>
      <c r="T559" s="297" t="str">
        <f t="shared" si="107"/>
        <v>0034000000B00</v>
      </c>
      <c r="U559" s="270">
        <f t="shared" si="108"/>
        <v>-77.779999999999973</v>
      </c>
      <c r="V559" s="270"/>
      <c r="W559" s="270"/>
      <c r="X559" s="270"/>
      <c r="Y559" s="270"/>
      <c r="Z559" s="270"/>
      <c r="AA559" s="303" t="e">
        <f t="shared" si="109"/>
        <v>#NUM!</v>
      </c>
      <c r="AB559" s="33" t="e">
        <f t="shared" si="110"/>
        <v>#VALUE!</v>
      </c>
      <c r="AC559" s="257" t="e">
        <f t="shared" si="111"/>
        <v>#VALUE!</v>
      </c>
      <c r="AD559" s="258" t="e">
        <f t="shared" si="112"/>
        <v>#VALUE!</v>
      </c>
      <c r="AE559" s="324" t="e">
        <f t="shared" si="117"/>
        <v>#VALUE!</v>
      </c>
      <c r="AF559" s="258"/>
      <c r="AG559" s="256" t="e">
        <f>[1]!srEnew($C$11,$AB559,$C$49)</f>
        <v>#VALUE!</v>
      </c>
      <c r="AH559" s="259" t="e">
        <f t="shared" si="113"/>
        <v>#VALUE!</v>
      </c>
      <c r="AI559" s="256" t="e">
        <f t="shared" si="114"/>
        <v>#VALUE!</v>
      </c>
      <c r="AJ559" s="324" t="e">
        <f t="shared" si="115"/>
        <v>#VALUE!</v>
      </c>
    </row>
    <row r="560" spans="6:36">
      <c r="F560" s="43">
        <v>1</v>
      </c>
      <c r="G560" s="43">
        <v>2</v>
      </c>
      <c r="H560" s="43">
        <v>0</v>
      </c>
      <c r="I560" s="296">
        <v>4</v>
      </c>
      <c r="J560" s="43">
        <v>0</v>
      </c>
      <c r="K560" s="43">
        <v>0</v>
      </c>
      <c r="L560" s="43">
        <v>0</v>
      </c>
      <c r="M560" s="43">
        <v>0</v>
      </c>
      <c r="N560" s="43">
        <v>0</v>
      </c>
      <c r="O560" s="296" t="s">
        <v>314</v>
      </c>
      <c r="P560" s="43" t="s">
        <v>146</v>
      </c>
      <c r="Q560" s="43">
        <v>0</v>
      </c>
      <c r="R560" s="254">
        <f t="shared" si="106"/>
        <v>1052.46</v>
      </c>
      <c r="S560" s="302">
        <f t="shared" si="116"/>
        <v>4.6800000000000637</v>
      </c>
      <c r="T560" s="297" t="str">
        <f t="shared" si="107"/>
        <v>120400000AB00</v>
      </c>
      <c r="U560" s="270">
        <f t="shared" si="108"/>
        <v>-82.460000000000036</v>
      </c>
      <c r="V560" s="270"/>
      <c r="W560" s="270"/>
      <c r="X560" s="270"/>
      <c r="Y560" s="270"/>
      <c r="Z560" s="270"/>
      <c r="AA560" s="303" t="e">
        <f t="shared" si="109"/>
        <v>#NUM!</v>
      </c>
      <c r="AB560" s="33" t="e">
        <f t="shared" si="110"/>
        <v>#VALUE!</v>
      </c>
      <c r="AC560" s="257" t="e">
        <f t="shared" si="111"/>
        <v>#VALUE!</v>
      </c>
      <c r="AD560" s="258" t="e">
        <f t="shared" si="112"/>
        <v>#VALUE!</v>
      </c>
      <c r="AE560" s="324" t="e">
        <f t="shared" si="117"/>
        <v>#VALUE!</v>
      </c>
      <c r="AF560" s="258"/>
      <c r="AG560" s="256" t="e">
        <f>[1]!srEnew($C$11,$AB560,$C$49)</f>
        <v>#VALUE!</v>
      </c>
      <c r="AH560" s="259" t="e">
        <f t="shared" si="113"/>
        <v>#VALUE!</v>
      </c>
      <c r="AI560" s="256" t="e">
        <f t="shared" si="114"/>
        <v>#VALUE!</v>
      </c>
      <c r="AJ560" s="324" t="e">
        <f t="shared" si="115"/>
        <v>#VALUE!</v>
      </c>
    </row>
    <row r="561" spans="6:36">
      <c r="F561" s="43">
        <v>0</v>
      </c>
      <c r="G561" s="43">
        <v>0</v>
      </c>
      <c r="H561" s="43">
        <v>3</v>
      </c>
      <c r="I561" s="296">
        <v>4</v>
      </c>
      <c r="J561" s="43">
        <v>0</v>
      </c>
      <c r="K561" s="43">
        <v>0</v>
      </c>
      <c r="L561" s="43">
        <v>0</v>
      </c>
      <c r="M561" s="43">
        <v>0</v>
      </c>
      <c r="N561" s="43">
        <v>0</v>
      </c>
      <c r="O561" s="296" t="s">
        <v>145</v>
      </c>
      <c r="P561" s="43" t="s">
        <v>331</v>
      </c>
      <c r="Q561" s="43">
        <v>0</v>
      </c>
      <c r="R561" s="254">
        <f t="shared" si="106"/>
        <v>1053.26</v>
      </c>
      <c r="S561" s="302">
        <f t="shared" si="116"/>
        <v>0.79999999999995453</v>
      </c>
      <c r="T561" s="297" t="str">
        <f t="shared" si="107"/>
        <v>003400000AB00</v>
      </c>
      <c r="U561" s="270">
        <f t="shared" si="108"/>
        <v>-83.259999999999991</v>
      </c>
      <c r="V561" s="270"/>
      <c r="W561" s="270"/>
      <c r="X561" s="270"/>
      <c r="Y561" s="270"/>
      <c r="Z561" s="270"/>
      <c r="AA561" s="303" t="e">
        <f t="shared" si="109"/>
        <v>#NUM!</v>
      </c>
      <c r="AB561" s="33" t="e">
        <f t="shared" si="110"/>
        <v>#VALUE!</v>
      </c>
      <c r="AC561" s="257" t="e">
        <f t="shared" si="111"/>
        <v>#VALUE!</v>
      </c>
      <c r="AD561" s="258" t="e">
        <f t="shared" si="112"/>
        <v>#VALUE!</v>
      </c>
      <c r="AE561" s="324" t="e">
        <f t="shared" si="117"/>
        <v>#VALUE!</v>
      </c>
      <c r="AF561" s="258"/>
      <c r="AG561" s="256" t="e">
        <f>[1]!srEnew($C$11,$AB561,$C$49)</f>
        <v>#VALUE!</v>
      </c>
      <c r="AH561" s="259" t="e">
        <f t="shared" si="113"/>
        <v>#VALUE!</v>
      </c>
      <c r="AI561" s="256" t="e">
        <f t="shared" si="114"/>
        <v>#VALUE!</v>
      </c>
      <c r="AJ561" s="324" t="e">
        <f t="shared" si="115"/>
        <v>#VALUE!</v>
      </c>
    </row>
    <row r="562" spans="6:36">
      <c r="F562" s="43">
        <v>1</v>
      </c>
      <c r="G562" s="43">
        <v>0</v>
      </c>
      <c r="H562" s="43">
        <v>3</v>
      </c>
      <c r="I562" s="296">
        <v>4</v>
      </c>
      <c r="J562" s="43">
        <v>0</v>
      </c>
      <c r="K562" s="43">
        <v>0</v>
      </c>
      <c r="L562" s="43">
        <v>0</v>
      </c>
      <c r="M562" s="43">
        <v>0</v>
      </c>
      <c r="N562" s="43">
        <v>0</v>
      </c>
      <c r="O562" s="43">
        <v>0</v>
      </c>
      <c r="P562" s="43" t="s">
        <v>146</v>
      </c>
      <c r="Q562" s="43">
        <v>0</v>
      </c>
      <c r="R562" s="254">
        <f t="shared" si="106"/>
        <v>1057.98</v>
      </c>
      <c r="S562" s="302">
        <f t="shared" si="116"/>
        <v>4.7200000000000273</v>
      </c>
      <c r="T562" s="297" t="str">
        <f t="shared" si="107"/>
        <v>1034000000B00</v>
      </c>
      <c r="U562" s="270">
        <f t="shared" si="108"/>
        <v>-87.980000000000018</v>
      </c>
      <c r="V562" s="270"/>
      <c r="W562" s="270"/>
      <c r="X562" s="270"/>
      <c r="Y562" s="270"/>
      <c r="Z562" s="270"/>
      <c r="AA562" s="303" t="e">
        <f t="shared" si="109"/>
        <v>#NUM!</v>
      </c>
      <c r="AB562" s="33" t="e">
        <f t="shared" si="110"/>
        <v>#VALUE!</v>
      </c>
      <c r="AC562" s="257" t="e">
        <f t="shared" si="111"/>
        <v>#VALUE!</v>
      </c>
      <c r="AD562" s="258" t="e">
        <f t="shared" si="112"/>
        <v>#VALUE!</v>
      </c>
      <c r="AE562" s="324" t="e">
        <f t="shared" si="117"/>
        <v>#VALUE!</v>
      </c>
      <c r="AF562" s="258"/>
      <c r="AG562" s="256" t="e">
        <f>[1]!srEnew($C$11,$AB562,$C$49)</f>
        <v>#VALUE!</v>
      </c>
      <c r="AH562" s="259" t="e">
        <f t="shared" si="113"/>
        <v>#VALUE!</v>
      </c>
      <c r="AI562" s="256" t="e">
        <f t="shared" si="114"/>
        <v>#VALUE!</v>
      </c>
      <c r="AJ562" s="324" t="e">
        <f t="shared" si="115"/>
        <v>#VALUE!</v>
      </c>
    </row>
    <row r="563" spans="6:36">
      <c r="F563" s="43">
        <v>0</v>
      </c>
      <c r="G563" s="43">
        <v>2</v>
      </c>
      <c r="H563" s="43">
        <v>3</v>
      </c>
      <c r="I563" s="43">
        <v>4</v>
      </c>
      <c r="J563" s="43">
        <v>0</v>
      </c>
      <c r="K563" s="43">
        <v>0</v>
      </c>
      <c r="L563" s="43">
        <v>0</v>
      </c>
      <c r="M563" s="43">
        <v>0</v>
      </c>
      <c r="N563" s="43">
        <v>0</v>
      </c>
      <c r="O563" s="43">
        <v>0</v>
      </c>
      <c r="P563" s="43" t="s">
        <v>146</v>
      </c>
      <c r="Q563" s="43">
        <v>0</v>
      </c>
      <c r="R563" s="254">
        <f t="shared" si="106"/>
        <v>1060.58</v>
      </c>
      <c r="S563" s="302">
        <f t="shared" si="116"/>
        <v>2.5999999999999091</v>
      </c>
      <c r="T563" s="297" t="str">
        <f t="shared" si="107"/>
        <v>0234000000B00</v>
      </c>
      <c r="U563" s="270">
        <f t="shared" si="108"/>
        <v>-90.579999999999927</v>
      </c>
      <c r="V563" s="270"/>
      <c r="W563" s="270"/>
      <c r="X563" s="270"/>
      <c r="Y563" s="270"/>
      <c r="Z563" s="270"/>
      <c r="AA563" s="303" t="e">
        <f t="shared" si="109"/>
        <v>#NUM!</v>
      </c>
      <c r="AB563" s="33" t="e">
        <f t="shared" si="110"/>
        <v>#VALUE!</v>
      </c>
      <c r="AC563" s="257" t="e">
        <f t="shared" si="111"/>
        <v>#VALUE!</v>
      </c>
      <c r="AD563" s="258" t="e">
        <f t="shared" si="112"/>
        <v>#VALUE!</v>
      </c>
      <c r="AE563" s="324" t="e">
        <f t="shared" si="117"/>
        <v>#VALUE!</v>
      </c>
      <c r="AF563" s="258"/>
      <c r="AG563" s="256" t="e">
        <f>[1]!srEnew($C$11,$AB563,$C$49)</f>
        <v>#VALUE!</v>
      </c>
      <c r="AH563" s="259" t="e">
        <f t="shared" si="113"/>
        <v>#VALUE!</v>
      </c>
      <c r="AI563" s="256" t="e">
        <f t="shared" si="114"/>
        <v>#VALUE!</v>
      </c>
      <c r="AJ563" s="324" t="e">
        <f t="shared" si="115"/>
        <v>#VALUE!</v>
      </c>
    </row>
    <row r="564" spans="6:36">
      <c r="F564" s="43">
        <v>1</v>
      </c>
      <c r="G564" s="43">
        <v>0</v>
      </c>
      <c r="H564" s="43">
        <v>3</v>
      </c>
      <c r="I564" s="296">
        <v>4</v>
      </c>
      <c r="J564" s="43">
        <v>0</v>
      </c>
      <c r="K564" s="43">
        <v>0</v>
      </c>
      <c r="L564" s="43">
        <v>0</v>
      </c>
      <c r="M564" s="43">
        <v>0</v>
      </c>
      <c r="N564" s="43">
        <v>0</v>
      </c>
      <c r="O564" s="296" t="s">
        <v>314</v>
      </c>
      <c r="P564" s="43" t="s">
        <v>333</v>
      </c>
      <c r="Q564" s="43">
        <v>0</v>
      </c>
      <c r="R564" s="254">
        <f t="shared" si="106"/>
        <v>1063.46</v>
      </c>
      <c r="S564" s="302">
        <f t="shared" si="116"/>
        <v>2.8800000000001091</v>
      </c>
      <c r="T564" s="297" t="str">
        <f t="shared" si="107"/>
        <v>103400000AB00</v>
      </c>
      <c r="U564" s="270">
        <f t="shared" si="108"/>
        <v>-93.460000000000036</v>
      </c>
      <c r="V564" s="270"/>
      <c r="W564" s="270"/>
      <c r="X564" s="270"/>
      <c r="Y564" s="270"/>
      <c r="Z564" s="270"/>
      <c r="AA564" s="303" t="e">
        <f t="shared" si="109"/>
        <v>#NUM!</v>
      </c>
      <c r="AB564" s="33" t="e">
        <f t="shared" si="110"/>
        <v>#VALUE!</v>
      </c>
      <c r="AC564" s="257" t="e">
        <f t="shared" si="111"/>
        <v>#VALUE!</v>
      </c>
      <c r="AD564" s="258" t="e">
        <f t="shared" si="112"/>
        <v>#VALUE!</v>
      </c>
      <c r="AE564" s="324" t="e">
        <f t="shared" si="117"/>
        <v>#VALUE!</v>
      </c>
      <c r="AF564" s="258"/>
      <c r="AG564" s="256" t="e">
        <f>[1]!srEnew($C$11,$AB564,$C$49)</f>
        <v>#VALUE!</v>
      </c>
      <c r="AH564" s="259" t="e">
        <f t="shared" si="113"/>
        <v>#VALUE!</v>
      </c>
      <c r="AI564" s="256" t="e">
        <f t="shared" si="114"/>
        <v>#VALUE!</v>
      </c>
      <c r="AJ564" s="324" t="e">
        <f t="shared" si="115"/>
        <v>#VALUE!</v>
      </c>
    </row>
    <row r="565" spans="6:36">
      <c r="F565" s="43">
        <v>0</v>
      </c>
      <c r="G565" s="43">
        <v>2</v>
      </c>
      <c r="H565" s="43">
        <v>3</v>
      </c>
      <c r="I565" s="43">
        <v>4</v>
      </c>
      <c r="J565" s="43">
        <v>0</v>
      </c>
      <c r="K565" s="43">
        <v>0</v>
      </c>
      <c r="L565" s="43">
        <v>0</v>
      </c>
      <c r="M565" s="43">
        <v>0</v>
      </c>
      <c r="N565" s="43">
        <v>0</v>
      </c>
      <c r="O565" s="296" t="s">
        <v>145</v>
      </c>
      <c r="P565" s="43" t="s">
        <v>146</v>
      </c>
      <c r="Q565" s="43">
        <v>0</v>
      </c>
      <c r="R565" s="254">
        <f t="shared" si="106"/>
        <v>1066.06</v>
      </c>
      <c r="S565" s="302">
        <f t="shared" si="116"/>
        <v>2.5999999999999091</v>
      </c>
      <c r="T565" s="297" t="str">
        <f t="shared" si="107"/>
        <v>023400000AB00</v>
      </c>
      <c r="U565" s="270">
        <f t="shared" si="108"/>
        <v>-96.059999999999945</v>
      </c>
      <c r="V565" s="270"/>
      <c r="W565" s="270"/>
      <c r="X565" s="270"/>
      <c r="Y565" s="270"/>
      <c r="Z565" s="270"/>
      <c r="AA565" s="303" t="e">
        <f t="shared" si="109"/>
        <v>#NUM!</v>
      </c>
      <c r="AB565" s="33" t="e">
        <f t="shared" si="110"/>
        <v>#VALUE!</v>
      </c>
      <c r="AC565" s="257" t="e">
        <f t="shared" si="111"/>
        <v>#VALUE!</v>
      </c>
      <c r="AD565" s="258" t="e">
        <f t="shared" si="112"/>
        <v>#VALUE!</v>
      </c>
      <c r="AE565" s="324" t="e">
        <f t="shared" si="117"/>
        <v>#VALUE!</v>
      </c>
      <c r="AF565" s="258"/>
      <c r="AG565" s="256" t="e">
        <f>[1]!srEnew($C$11,$AB565,$C$49)</f>
        <v>#VALUE!</v>
      </c>
      <c r="AH565" s="259" t="e">
        <f t="shared" si="113"/>
        <v>#VALUE!</v>
      </c>
      <c r="AI565" s="256" t="e">
        <f t="shared" si="114"/>
        <v>#VALUE!</v>
      </c>
      <c r="AJ565" s="324" t="e">
        <f t="shared" si="115"/>
        <v>#VALUE!</v>
      </c>
    </row>
    <row r="566" spans="6:36">
      <c r="F566" s="43">
        <v>1</v>
      </c>
      <c r="G566" s="43">
        <v>2</v>
      </c>
      <c r="H566" s="43">
        <v>3</v>
      </c>
      <c r="I566" s="296">
        <v>4</v>
      </c>
      <c r="J566" s="43">
        <v>0</v>
      </c>
      <c r="K566" s="43">
        <v>0</v>
      </c>
      <c r="L566" s="43">
        <v>0</v>
      </c>
      <c r="M566" s="43">
        <v>0</v>
      </c>
      <c r="N566" s="43">
        <v>0</v>
      </c>
      <c r="O566" s="43">
        <v>0</v>
      </c>
      <c r="P566" s="43" t="s">
        <v>146</v>
      </c>
      <c r="Q566" s="43">
        <v>0</v>
      </c>
      <c r="R566" s="254">
        <f t="shared" si="106"/>
        <v>1070.78</v>
      </c>
      <c r="S566" s="302">
        <f t="shared" si="116"/>
        <v>4.7200000000000273</v>
      </c>
      <c r="T566" s="297" t="str">
        <f t="shared" si="107"/>
        <v>1234000000B00</v>
      </c>
      <c r="U566" s="270">
        <f t="shared" si="108"/>
        <v>-100.77999999999997</v>
      </c>
      <c r="V566" s="270"/>
      <c r="W566" s="270"/>
      <c r="X566" s="270"/>
      <c r="Y566" s="270"/>
      <c r="Z566" s="270"/>
      <c r="AA566" s="303" t="e">
        <f t="shared" si="109"/>
        <v>#NUM!</v>
      </c>
      <c r="AB566" s="33" t="e">
        <f t="shared" si="110"/>
        <v>#VALUE!</v>
      </c>
      <c r="AC566" s="257" t="e">
        <f t="shared" si="111"/>
        <v>#VALUE!</v>
      </c>
      <c r="AD566" s="258" t="e">
        <f t="shared" si="112"/>
        <v>#VALUE!</v>
      </c>
      <c r="AE566" s="324" t="e">
        <f t="shared" si="117"/>
        <v>#VALUE!</v>
      </c>
      <c r="AF566" s="258"/>
      <c r="AG566" s="256" t="e">
        <f>[1]!srEnew($C$11,$AB566,$C$49)</f>
        <v>#VALUE!</v>
      </c>
      <c r="AH566" s="259" t="e">
        <f t="shared" si="113"/>
        <v>#VALUE!</v>
      </c>
      <c r="AI566" s="256" t="e">
        <f t="shared" si="114"/>
        <v>#VALUE!</v>
      </c>
      <c r="AJ566" s="324" t="e">
        <f t="shared" si="115"/>
        <v>#VALUE!</v>
      </c>
    </row>
    <row r="567" spans="6:36">
      <c r="F567" s="268">
        <v>0</v>
      </c>
      <c r="G567" s="268">
        <v>0</v>
      </c>
      <c r="H567" s="269">
        <v>0</v>
      </c>
      <c r="I567" s="296">
        <v>0</v>
      </c>
      <c r="J567" s="320">
        <v>5</v>
      </c>
      <c r="K567" s="296">
        <v>0</v>
      </c>
      <c r="L567" s="296">
        <v>0</v>
      </c>
      <c r="M567" s="296">
        <v>0</v>
      </c>
      <c r="N567" s="296">
        <v>0</v>
      </c>
      <c r="O567" s="296">
        <v>0</v>
      </c>
      <c r="P567" s="43" t="s">
        <v>146</v>
      </c>
      <c r="Q567" s="296">
        <v>0</v>
      </c>
      <c r="R567" s="254">
        <f t="shared" si="106"/>
        <v>1075.6299999999999</v>
      </c>
      <c r="S567" s="302">
        <f t="shared" si="116"/>
        <v>4.8499999999999091</v>
      </c>
      <c r="T567" s="297" t="str">
        <f t="shared" si="107"/>
        <v>0000500000B00</v>
      </c>
      <c r="U567" s="270">
        <f t="shared" si="108"/>
        <v>-105.62999999999988</v>
      </c>
      <c r="V567" s="270"/>
      <c r="W567" s="270"/>
      <c r="X567" s="270"/>
      <c r="Y567" s="270"/>
      <c r="Z567" s="270"/>
      <c r="AA567" s="303" t="e">
        <f t="shared" si="109"/>
        <v>#NUM!</v>
      </c>
      <c r="AB567" s="33" t="e">
        <f t="shared" si="110"/>
        <v>#VALUE!</v>
      </c>
      <c r="AC567" s="257" t="e">
        <f t="shared" si="111"/>
        <v>#VALUE!</v>
      </c>
      <c r="AD567" s="258" t="e">
        <f t="shared" si="112"/>
        <v>#VALUE!</v>
      </c>
      <c r="AE567" s="324" t="e">
        <f t="shared" si="117"/>
        <v>#VALUE!</v>
      </c>
      <c r="AF567" s="258"/>
      <c r="AG567" s="256" t="e">
        <f>[1]!srEnew($C$11,$AB567,$C$49)</f>
        <v>#VALUE!</v>
      </c>
      <c r="AH567" s="259" t="e">
        <f t="shared" si="113"/>
        <v>#VALUE!</v>
      </c>
      <c r="AI567" s="256" t="e">
        <f t="shared" si="114"/>
        <v>#VALUE!</v>
      </c>
      <c r="AJ567" s="324" t="e">
        <f t="shared" si="115"/>
        <v>#VALUE!</v>
      </c>
    </row>
    <row r="568" spans="6:36">
      <c r="F568" s="268">
        <v>0</v>
      </c>
      <c r="G568" s="268">
        <v>0</v>
      </c>
      <c r="H568" s="269">
        <v>0</v>
      </c>
      <c r="I568" s="296">
        <v>0</v>
      </c>
      <c r="J568" s="296">
        <v>0</v>
      </c>
      <c r="K568" s="320">
        <v>6</v>
      </c>
      <c r="L568" s="296">
        <v>0</v>
      </c>
      <c r="M568" s="296">
        <v>0</v>
      </c>
      <c r="N568" s="296">
        <v>0</v>
      </c>
      <c r="O568" s="296">
        <v>0</v>
      </c>
      <c r="P568" s="43" t="s">
        <v>146</v>
      </c>
      <c r="Q568" s="296">
        <v>0</v>
      </c>
      <c r="R568" s="254">
        <f t="shared" si="106"/>
        <v>1076.19</v>
      </c>
      <c r="S568" s="302">
        <f t="shared" si="116"/>
        <v>0.5600000000001728</v>
      </c>
      <c r="T568" s="297" t="str">
        <f t="shared" si="107"/>
        <v>0000060000B00</v>
      </c>
      <c r="U568" s="270">
        <f t="shared" si="108"/>
        <v>-106.19000000000005</v>
      </c>
      <c r="V568" s="270"/>
      <c r="W568" s="270"/>
      <c r="X568" s="270"/>
      <c r="Y568" s="270"/>
      <c r="Z568" s="270"/>
      <c r="AA568" s="303" t="e">
        <f t="shared" si="109"/>
        <v>#NUM!</v>
      </c>
      <c r="AB568" s="33" t="e">
        <f t="shared" si="110"/>
        <v>#VALUE!</v>
      </c>
      <c r="AC568" s="257" t="e">
        <f t="shared" si="111"/>
        <v>#VALUE!</v>
      </c>
      <c r="AD568" s="258" t="e">
        <f t="shared" si="112"/>
        <v>#VALUE!</v>
      </c>
      <c r="AE568" s="324" t="e">
        <f t="shared" si="117"/>
        <v>#VALUE!</v>
      </c>
      <c r="AF568" s="258"/>
      <c r="AG568" s="256" t="e">
        <f>[1]!srEnew($C$11,$AB568,$C$49)</f>
        <v>#VALUE!</v>
      </c>
      <c r="AH568" s="259" t="e">
        <f t="shared" si="113"/>
        <v>#VALUE!</v>
      </c>
      <c r="AI568" s="256" t="e">
        <f t="shared" si="114"/>
        <v>#VALUE!</v>
      </c>
      <c r="AJ568" s="324" t="e">
        <f t="shared" si="115"/>
        <v>#VALUE!</v>
      </c>
    </row>
    <row r="569" spans="6:36">
      <c r="F569" s="43">
        <v>1</v>
      </c>
      <c r="G569" s="43">
        <v>2</v>
      </c>
      <c r="H569" s="43">
        <v>3</v>
      </c>
      <c r="I569" s="296">
        <v>4</v>
      </c>
      <c r="J569" s="43">
        <v>0</v>
      </c>
      <c r="K569" s="43">
        <v>0</v>
      </c>
      <c r="L569" s="43">
        <v>0</v>
      </c>
      <c r="M569" s="43">
        <v>0</v>
      </c>
      <c r="N569" s="43">
        <v>0</v>
      </c>
      <c r="O569" s="296" t="s">
        <v>145</v>
      </c>
      <c r="P569" s="43" t="s">
        <v>146</v>
      </c>
      <c r="Q569" s="43">
        <v>0</v>
      </c>
      <c r="R569" s="254">
        <f t="shared" si="106"/>
        <v>1076.26</v>
      </c>
      <c r="S569" s="302">
        <f t="shared" si="116"/>
        <v>6.9999999999936335E-2</v>
      </c>
      <c r="T569" s="297" t="str">
        <f t="shared" si="107"/>
        <v>123400000AB00</v>
      </c>
      <c r="U569" s="270">
        <f t="shared" si="108"/>
        <v>-106.25999999999999</v>
      </c>
      <c r="V569" s="270"/>
      <c r="W569" s="270"/>
      <c r="X569" s="270"/>
      <c r="Y569" s="270"/>
      <c r="Z569" s="270"/>
      <c r="AA569" s="303" t="e">
        <f t="shared" si="109"/>
        <v>#NUM!</v>
      </c>
      <c r="AB569" s="33" t="e">
        <f t="shared" si="110"/>
        <v>#VALUE!</v>
      </c>
      <c r="AC569" s="257" t="e">
        <f t="shared" si="111"/>
        <v>#VALUE!</v>
      </c>
      <c r="AD569" s="258" t="e">
        <f t="shared" si="112"/>
        <v>#VALUE!</v>
      </c>
      <c r="AE569" s="324" t="e">
        <f t="shared" si="117"/>
        <v>#VALUE!</v>
      </c>
      <c r="AF569" s="258"/>
      <c r="AG569" s="256" t="e">
        <f>[1]!srEnew($C$11,$AB569,$C$49)</f>
        <v>#VALUE!</v>
      </c>
      <c r="AH569" s="259" t="e">
        <f t="shared" si="113"/>
        <v>#VALUE!</v>
      </c>
      <c r="AI569" s="256" t="e">
        <f t="shared" si="114"/>
        <v>#VALUE!</v>
      </c>
      <c r="AJ569" s="324" t="e">
        <f t="shared" si="115"/>
        <v>#VALUE!</v>
      </c>
    </row>
    <row r="570" spans="6:36">
      <c r="F570" s="268">
        <v>0</v>
      </c>
      <c r="G570" s="268">
        <v>0</v>
      </c>
      <c r="H570" s="269">
        <v>0</v>
      </c>
      <c r="I570" s="296">
        <v>0</v>
      </c>
      <c r="J570" s="320">
        <v>5</v>
      </c>
      <c r="K570" s="296">
        <v>0</v>
      </c>
      <c r="L570" s="296">
        <v>0</v>
      </c>
      <c r="M570" s="296">
        <v>0</v>
      </c>
      <c r="N570" s="296">
        <v>0</v>
      </c>
      <c r="O570" s="296" t="s">
        <v>145</v>
      </c>
      <c r="P570" s="43" t="s">
        <v>146</v>
      </c>
      <c r="Q570" s="296">
        <v>0</v>
      </c>
      <c r="R570" s="254">
        <f t="shared" si="106"/>
        <v>1081.1099999999999</v>
      </c>
      <c r="S570" s="302">
        <f t="shared" si="116"/>
        <v>4.8499999999999091</v>
      </c>
      <c r="T570" s="297" t="str">
        <f t="shared" si="107"/>
        <v>000050000AB00</v>
      </c>
      <c r="U570" s="270">
        <f t="shared" si="108"/>
        <v>-111.1099999999999</v>
      </c>
      <c r="V570" s="270"/>
      <c r="W570" s="270"/>
      <c r="X570" s="270"/>
      <c r="Y570" s="270"/>
      <c r="Z570" s="270"/>
      <c r="AA570" s="303" t="e">
        <f t="shared" si="109"/>
        <v>#NUM!</v>
      </c>
      <c r="AB570" s="33" t="e">
        <f t="shared" si="110"/>
        <v>#VALUE!</v>
      </c>
      <c r="AC570" s="257" t="e">
        <f t="shared" si="111"/>
        <v>#VALUE!</v>
      </c>
      <c r="AD570" s="258" t="e">
        <f t="shared" si="112"/>
        <v>#VALUE!</v>
      </c>
      <c r="AE570" s="324" t="e">
        <f t="shared" si="117"/>
        <v>#VALUE!</v>
      </c>
      <c r="AF570" s="258"/>
      <c r="AG570" s="256" t="e">
        <f>[1]!srEnew($C$11,$AB570,$C$49)</f>
        <v>#VALUE!</v>
      </c>
      <c r="AH570" s="259" t="e">
        <f t="shared" si="113"/>
        <v>#VALUE!</v>
      </c>
      <c r="AI570" s="256" t="e">
        <f t="shared" si="114"/>
        <v>#VALUE!</v>
      </c>
      <c r="AJ570" s="324" t="e">
        <f t="shared" si="115"/>
        <v>#VALUE!</v>
      </c>
    </row>
    <row r="571" spans="6:36">
      <c r="F571" s="268">
        <v>0</v>
      </c>
      <c r="G571" s="268">
        <v>0</v>
      </c>
      <c r="H571" s="269">
        <v>0</v>
      </c>
      <c r="I571" s="296">
        <v>0</v>
      </c>
      <c r="J571" s="296">
        <v>0</v>
      </c>
      <c r="K571" s="320">
        <v>6</v>
      </c>
      <c r="L571" s="296">
        <v>0</v>
      </c>
      <c r="M571" s="296">
        <v>0</v>
      </c>
      <c r="N571" s="296">
        <v>0</v>
      </c>
      <c r="O571" s="296" t="s">
        <v>145</v>
      </c>
      <c r="P571" s="43" t="s">
        <v>332</v>
      </c>
      <c r="Q571" s="296">
        <v>0</v>
      </c>
      <c r="R571" s="254">
        <f t="shared" si="106"/>
        <v>1081.67</v>
      </c>
      <c r="S571" s="302">
        <f t="shared" si="116"/>
        <v>0.5600000000001728</v>
      </c>
      <c r="T571" s="297" t="str">
        <f t="shared" si="107"/>
        <v>000006000AB00</v>
      </c>
      <c r="U571" s="270">
        <f t="shared" si="108"/>
        <v>-111.67000000000007</v>
      </c>
      <c r="V571" s="270"/>
      <c r="W571" s="270"/>
      <c r="X571" s="270"/>
      <c r="Y571" s="270"/>
      <c r="Z571" s="270"/>
      <c r="AA571" s="303" t="e">
        <f t="shared" si="109"/>
        <v>#NUM!</v>
      </c>
      <c r="AB571" s="33" t="e">
        <f t="shared" si="110"/>
        <v>#VALUE!</v>
      </c>
      <c r="AC571" s="257" t="e">
        <f t="shared" si="111"/>
        <v>#VALUE!</v>
      </c>
      <c r="AD571" s="258" t="e">
        <f t="shared" si="112"/>
        <v>#VALUE!</v>
      </c>
      <c r="AE571" s="324" t="e">
        <f t="shared" si="117"/>
        <v>#VALUE!</v>
      </c>
      <c r="AF571" s="258"/>
      <c r="AG571" s="256" t="e">
        <f>[1]!srEnew($C$11,$AB571,$C$49)</f>
        <v>#VALUE!</v>
      </c>
      <c r="AH571" s="259" t="e">
        <f t="shared" si="113"/>
        <v>#VALUE!</v>
      </c>
      <c r="AI571" s="256" t="e">
        <f t="shared" si="114"/>
        <v>#VALUE!</v>
      </c>
      <c r="AJ571" s="324" t="e">
        <f t="shared" si="115"/>
        <v>#VALUE!</v>
      </c>
    </row>
    <row r="572" spans="6:36">
      <c r="F572" s="305">
        <v>1</v>
      </c>
      <c r="G572" s="43">
        <v>0</v>
      </c>
      <c r="H572" s="43">
        <v>0</v>
      </c>
      <c r="I572" s="43">
        <v>0</v>
      </c>
      <c r="J572" s="296">
        <v>5</v>
      </c>
      <c r="K572" s="43">
        <v>0</v>
      </c>
      <c r="L572" s="43">
        <v>0</v>
      </c>
      <c r="M572" s="43">
        <v>0</v>
      </c>
      <c r="N572" s="43">
        <v>0</v>
      </c>
      <c r="O572" s="43">
        <v>0</v>
      </c>
      <c r="P572" s="43" t="s">
        <v>146</v>
      </c>
      <c r="Q572" s="43">
        <v>0</v>
      </c>
      <c r="R572" s="254">
        <f t="shared" si="106"/>
        <v>1085.83</v>
      </c>
      <c r="S572" s="302">
        <f t="shared" si="116"/>
        <v>4.1599999999998545</v>
      </c>
      <c r="T572" s="297" t="str">
        <f t="shared" si="107"/>
        <v>1000500000B00</v>
      </c>
      <c r="U572" s="270">
        <f t="shared" si="108"/>
        <v>-115.82999999999993</v>
      </c>
      <c r="V572" s="270"/>
      <c r="W572" s="270"/>
      <c r="X572" s="270"/>
      <c r="Y572" s="270"/>
      <c r="Z572" s="270"/>
      <c r="AA572" s="303" t="e">
        <f t="shared" si="109"/>
        <v>#NUM!</v>
      </c>
      <c r="AB572" s="33" t="e">
        <f t="shared" si="110"/>
        <v>#VALUE!</v>
      </c>
      <c r="AC572" s="257" t="e">
        <f t="shared" si="111"/>
        <v>#VALUE!</v>
      </c>
      <c r="AD572" s="258" t="e">
        <f t="shared" si="112"/>
        <v>#VALUE!</v>
      </c>
      <c r="AE572" s="324" t="e">
        <f t="shared" si="117"/>
        <v>#VALUE!</v>
      </c>
      <c r="AF572" s="258"/>
      <c r="AG572" s="256" t="e">
        <f>[1]!srEnew($C$11,$AB572,$C$49)</f>
        <v>#VALUE!</v>
      </c>
      <c r="AH572" s="259" t="e">
        <f t="shared" si="113"/>
        <v>#VALUE!</v>
      </c>
      <c r="AI572" s="256" t="e">
        <f t="shared" si="114"/>
        <v>#VALUE!</v>
      </c>
      <c r="AJ572" s="324" t="e">
        <f t="shared" si="115"/>
        <v>#VALUE!</v>
      </c>
    </row>
    <row r="573" spans="6:36">
      <c r="F573" s="305">
        <v>1</v>
      </c>
      <c r="G573" s="43">
        <v>0</v>
      </c>
      <c r="H573" s="43">
        <v>0</v>
      </c>
      <c r="I573" s="43">
        <v>0</v>
      </c>
      <c r="J573" s="43">
        <v>0</v>
      </c>
      <c r="K573" s="43">
        <v>6</v>
      </c>
      <c r="L573" s="43">
        <v>0</v>
      </c>
      <c r="M573" s="43">
        <v>0</v>
      </c>
      <c r="N573" s="43">
        <v>0</v>
      </c>
      <c r="O573" s="43">
        <v>0</v>
      </c>
      <c r="P573" s="43" t="s">
        <v>146</v>
      </c>
      <c r="Q573" s="43">
        <v>0</v>
      </c>
      <c r="R573" s="254">
        <f t="shared" si="106"/>
        <v>1086.3899999999999</v>
      </c>
      <c r="S573" s="302">
        <f t="shared" si="116"/>
        <v>0.55999999999994543</v>
      </c>
      <c r="T573" s="297" t="str">
        <f t="shared" si="107"/>
        <v>1000060000B00</v>
      </c>
      <c r="U573" s="270">
        <f t="shared" si="108"/>
        <v>-116.38999999999987</v>
      </c>
      <c r="V573" s="270"/>
      <c r="W573" s="270"/>
      <c r="X573" s="270"/>
      <c r="Y573" s="270"/>
      <c r="Z573" s="270"/>
      <c r="AA573" s="303" t="e">
        <f t="shared" si="109"/>
        <v>#NUM!</v>
      </c>
      <c r="AB573" s="33" t="e">
        <f t="shared" si="110"/>
        <v>#VALUE!</v>
      </c>
      <c r="AC573" s="257" t="e">
        <f t="shared" si="111"/>
        <v>#VALUE!</v>
      </c>
      <c r="AD573" s="258" t="e">
        <f t="shared" si="112"/>
        <v>#VALUE!</v>
      </c>
      <c r="AE573" s="324" t="e">
        <f t="shared" si="117"/>
        <v>#VALUE!</v>
      </c>
      <c r="AF573" s="258"/>
      <c r="AG573" s="256" t="e">
        <f>[1]!srEnew($C$11,$AB573,$C$49)</f>
        <v>#VALUE!</v>
      </c>
      <c r="AH573" s="259" t="e">
        <f t="shared" si="113"/>
        <v>#VALUE!</v>
      </c>
      <c r="AI573" s="256" t="e">
        <f t="shared" si="114"/>
        <v>#VALUE!</v>
      </c>
      <c r="AJ573" s="324" t="e">
        <f t="shared" si="115"/>
        <v>#VALUE!</v>
      </c>
    </row>
    <row r="574" spans="6:36">
      <c r="F574" s="43">
        <v>0</v>
      </c>
      <c r="G574" s="305">
        <v>2</v>
      </c>
      <c r="H574" s="43">
        <v>0</v>
      </c>
      <c r="I574" s="43">
        <v>0</v>
      </c>
      <c r="J574" s="296">
        <v>5</v>
      </c>
      <c r="K574" s="43">
        <v>0</v>
      </c>
      <c r="L574" s="43">
        <v>0</v>
      </c>
      <c r="M574" s="43">
        <v>0</v>
      </c>
      <c r="N574" s="43">
        <v>0</v>
      </c>
      <c r="O574" s="43">
        <v>0</v>
      </c>
      <c r="P574" s="43" t="s">
        <v>332</v>
      </c>
      <c r="Q574" s="43">
        <v>0</v>
      </c>
      <c r="R574" s="254">
        <f t="shared" si="106"/>
        <v>1088.43</v>
      </c>
      <c r="S574" s="302">
        <f t="shared" si="116"/>
        <v>2.040000000000191</v>
      </c>
      <c r="T574" s="297" t="str">
        <f t="shared" si="107"/>
        <v>0200500000B00</v>
      </c>
      <c r="U574" s="270">
        <f t="shared" si="108"/>
        <v>-118.43000000000006</v>
      </c>
      <c r="V574" s="270"/>
      <c r="W574" s="270"/>
      <c r="X574" s="270"/>
      <c r="Y574" s="270"/>
      <c r="Z574" s="270"/>
      <c r="AA574" s="303" t="e">
        <f t="shared" si="109"/>
        <v>#NUM!</v>
      </c>
      <c r="AB574" s="33" t="e">
        <f t="shared" si="110"/>
        <v>#VALUE!</v>
      </c>
      <c r="AC574" s="257" t="e">
        <f t="shared" si="111"/>
        <v>#VALUE!</v>
      </c>
      <c r="AD574" s="258" t="e">
        <f t="shared" si="112"/>
        <v>#VALUE!</v>
      </c>
      <c r="AE574" s="324" t="e">
        <f t="shared" si="117"/>
        <v>#VALUE!</v>
      </c>
      <c r="AF574" s="258"/>
      <c r="AG574" s="256" t="e">
        <f>[1]!srEnew($C$11,$AB574,$C$49)</f>
        <v>#VALUE!</v>
      </c>
      <c r="AH574" s="259" t="e">
        <f t="shared" si="113"/>
        <v>#VALUE!</v>
      </c>
      <c r="AI574" s="256" t="e">
        <f t="shared" si="114"/>
        <v>#VALUE!</v>
      </c>
      <c r="AJ574" s="324" t="e">
        <f t="shared" si="115"/>
        <v>#VALUE!</v>
      </c>
    </row>
    <row r="575" spans="6:36">
      <c r="F575" s="43">
        <v>0</v>
      </c>
      <c r="G575" s="305">
        <v>2</v>
      </c>
      <c r="H575" s="43">
        <v>0</v>
      </c>
      <c r="I575" s="43">
        <v>0</v>
      </c>
      <c r="J575" s="43">
        <v>0</v>
      </c>
      <c r="K575" s="43">
        <v>6</v>
      </c>
      <c r="L575" s="43">
        <v>0</v>
      </c>
      <c r="M575" s="43">
        <v>0</v>
      </c>
      <c r="N575" s="43">
        <v>0</v>
      </c>
      <c r="O575" s="43">
        <v>0</v>
      </c>
      <c r="P575" s="43" t="s">
        <v>332</v>
      </c>
      <c r="Q575" s="43">
        <v>0</v>
      </c>
      <c r="R575" s="254">
        <f t="shared" si="106"/>
        <v>1088.99</v>
      </c>
      <c r="S575" s="302">
        <f t="shared" si="116"/>
        <v>0.55999999999994543</v>
      </c>
      <c r="T575" s="297" t="str">
        <f t="shared" si="107"/>
        <v>0200060000B00</v>
      </c>
      <c r="U575" s="270">
        <f t="shared" si="108"/>
        <v>-118.99000000000001</v>
      </c>
      <c r="V575" s="270"/>
      <c r="W575" s="270"/>
      <c r="X575" s="270"/>
      <c r="Y575" s="270"/>
      <c r="Z575" s="270"/>
      <c r="AA575" s="303" t="e">
        <f t="shared" si="109"/>
        <v>#NUM!</v>
      </c>
      <c r="AB575" s="33" t="e">
        <f t="shared" si="110"/>
        <v>#VALUE!</v>
      </c>
      <c r="AC575" s="257" t="e">
        <f t="shared" si="111"/>
        <v>#VALUE!</v>
      </c>
      <c r="AD575" s="258" t="e">
        <f t="shared" si="112"/>
        <v>#VALUE!</v>
      </c>
      <c r="AE575" s="324" t="e">
        <f t="shared" si="117"/>
        <v>#VALUE!</v>
      </c>
      <c r="AF575" s="258"/>
      <c r="AG575" s="256" t="e">
        <f>[1]!srEnew($C$11,$AB575,$C$49)</f>
        <v>#VALUE!</v>
      </c>
      <c r="AH575" s="259" t="e">
        <f t="shared" si="113"/>
        <v>#VALUE!</v>
      </c>
      <c r="AI575" s="256" t="e">
        <f t="shared" si="114"/>
        <v>#VALUE!</v>
      </c>
      <c r="AJ575" s="324" t="e">
        <f t="shared" si="115"/>
        <v>#VALUE!</v>
      </c>
    </row>
    <row r="576" spans="6:36">
      <c r="F576" s="305">
        <v>1</v>
      </c>
      <c r="G576" s="43">
        <v>0</v>
      </c>
      <c r="H576" s="43">
        <v>0</v>
      </c>
      <c r="I576" s="43">
        <v>0</v>
      </c>
      <c r="J576" s="296">
        <v>5</v>
      </c>
      <c r="K576" s="43">
        <v>0</v>
      </c>
      <c r="L576" s="43">
        <v>0</v>
      </c>
      <c r="M576" s="43">
        <v>0</v>
      </c>
      <c r="N576" s="43">
        <v>0</v>
      </c>
      <c r="O576" s="296" t="s">
        <v>329</v>
      </c>
      <c r="P576" s="43" t="s">
        <v>146</v>
      </c>
      <c r="Q576" s="43">
        <v>0</v>
      </c>
      <c r="R576" s="254">
        <f t="shared" si="106"/>
        <v>1091.31</v>
      </c>
      <c r="S576" s="302">
        <f t="shared" si="116"/>
        <v>2.3199999999999363</v>
      </c>
      <c r="T576" s="297" t="str">
        <f t="shared" si="107"/>
        <v>100050000AB00</v>
      </c>
      <c r="U576" s="270">
        <f t="shared" si="108"/>
        <v>-121.30999999999995</v>
      </c>
      <c r="V576" s="270"/>
      <c r="W576" s="270"/>
      <c r="X576" s="270"/>
      <c r="Y576" s="270"/>
      <c r="Z576" s="270"/>
      <c r="AA576" s="303" t="e">
        <f t="shared" si="109"/>
        <v>#NUM!</v>
      </c>
      <c r="AB576" s="33" t="e">
        <f t="shared" si="110"/>
        <v>#VALUE!</v>
      </c>
      <c r="AC576" s="257" t="e">
        <f t="shared" si="111"/>
        <v>#VALUE!</v>
      </c>
      <c r="AD576" s="258" t="e">
        <f t="shared" si="112"/>
        <v>#VALUE!</v>
      </c>
      <c r="AE576" s="324" t="e">
        <f t="shared" si="117"/>
        <v>#VALUE!</v>
      </c>
      <c r="AF576" s="258"/>
      <c r="AG576" s="256" t="e">
        <f>[1]!srEnew($C$11,$AB576,$C$49)</f>
        <v>#VALUE!</v>
      </c>
      <c r="AH576" s="259" t="e">
        <f t="shared" si="113"/>
        <v>#VALUE!</v>
      </c>
      <c r="AI576" s="256" t="e">
        <f t="shared" si="114"/>
        <v>#VALUE!</v>
      </c>
      <c r="AJ576" s="324" t="e">
        <f t="shared" si="115"/>
        <v>#VALUE!</v>
      </c>
    </row>
    <row r="577" spans="6:36">
      <c r="F577" s="305">
        <v>1</v>
      </c>
      <c r="G577" s="43">
        <v>0</v>
      </c>
      <c r="H577" s="43">
        <v>0</v>
      </c>
      <c r="I577" s="43">
        <v>0</v>
      </c>
      <c r="J577" s="43">
        <v>0</v>
      </c>
      <c r="K577" s="43">
        <v>6</v>
      </c>
      <c r="L577" s="43">
        <v>0</v>
      </c>
      <c r="M577" s="43">
        <v>0</v>
      </c>
      <c r="N577" s="43">
        <v>0</v>
      </c>
      <c r="O577" s="296" t="s">
        <v>315</v>
      </c>
      <c r="P577" s="43" t="s">
        <v>146</v>
      </c>
      <c r="Q577" s="43">
        <v>0</v>
      </c>
      <c r="R577" s="254">
        <f t="shared" si="106"/>
        <v>1091.8699999999999</v>
      </c>
      <c r="S577" s="302">
        <f t="shared" si="116"/>
        <v>0.55999999999994543</v>
      </c>
      <c r="T577" s="297" t="str">
        <f t="shared" si="107"/>
        <v>100006000AB00</v>
      </c>
      <c r="U577" s="270">
        <f t="shared" si="108"/>
        <v>-121.86999999999989</v>
      </c>
      <c r="V577" s="270"/>
      <c r="W577" s="270"/>
      <c r="X577" s="270"/>
      <c r="Y577" s="270"/>
      <c r="Z577" s="270"/>
      <c r="AA577" s="303" t="e">
        <f t="shared" si="109"/>
        <v>#NUM!</v>
      </c>
      <c r="AB577" s="33" t="e">
        <f t="shared" si="110"/>
        <v>#VALUE!</v>
      </c>
      <c r="AC577" s="257" t="e">
        <f t="shared" si="111"/>
        <v>#VALUE!</v>
      </c>
      <c r="AD577" s="258" t="e">
        <f t="shared" si="112"/>
        <v>#VALUE!</v>
      </c>
      <c r="AE577" s="324" t="e">
        <f t="shared" si="117"/>
        <v>#VALUE!</v>
      </c>
      <c r="AF577" s="258"/>
      <c r="AG577" s="256" t="e">
        <f>[1]!srEnew($C$11,$AB577,$C$49)</f>
        <v>#VALUE!</v>
      </c>
      <c r="AH577" s="259" t="e">
        <f t="shared" si="113"/>
        <v>#VALUE!</v>
      </c>
      <c r="AI577" s="256" t="e">
        <f t="shared" si="114"/>
        <v>#VALUE!</v>
      </c>
      <c r="AJ577" s="324" t="e">
        <f t="shared" si="115"/>
        <v>#VALUE!</v>
      </c>
    </row>
    <row r="578" spans="6:36">
      <c r="F578" s="43">
        <v>0</v>
      </c>
      <c r="G578" s="305">
        <v>2</v>
      </c>
      <c r="H578" s="43">
        <v>0</v>
      </c>
      <c r="I578" s="43">
        <v>0</v>
      </c>
      <c r="J578" s="296">
        <v>5</v>
      </c>
      <c r="K578" s="43">
        <v>0</v>
      </c>
      <c r="L578" s="43">
        <v>0</v>
      </c>
      <c r="M578" s="43">
        <v>0</v>
      </c>
      <c r="N578" s="43">
        <v>0</v>
      </c>
      <c r="O578" s="296" t="s">
        <v>145</v>
      </c>
      <c r="P578" s="43" t="s">
        <v>332</v>
      </c>
      <c r="Q578" s="43">
        <v>0</v>
      </c>
      <c r="R578" s="254">
        <f t="shared" si="106"/>
        <v>1093.9100000000001</v>
      </c>
      <c r="S578" s="302">
        <f t="shared" si="116"/>
        <v>2.040000000000191</v>
      </c>
      <c r="T578" s="297" t="str">
        <f t="shared" si="107"/>
        <v>020050000AB00</v>
      </c>
      <c r="U578" s="270">
        <f t="shared" si="108"/>
        <v>-123.91000000000008</v>
      </c>
      <c r="V578" s="270"/>
      <c r="W578" s="270"/>
      <c r="X578" s="270"/>
      <c r="Y578" s="270"/>
      <c r="Z578" s="270"/>
      <c r="AA578" s="303" t="e">
        <f t="shared" si="109"/>
        <v>#NUM!</v>
      </c>
      <c r="AB578" s="33" t="e">
        <f t="shared" si="110"/>
        <v>#VALUE!</v>
      </c>
      <c r="AC578" s="257" t="e">
        <f t="shared" si="111"/>
        <v>#VALUE!</v>
      </c>
      <c r="AD578" s="258" t="e">
        <f t="shared" si="112"/>
        <v>#VALUE!</v>
      </c>
      <c r="AE578" s="324" t="e">
        <f t="shared" si="117"/>
        <v>#VALUE!</v>
      </c>
      <c r="AF578" s="258"/>
      <c r="AG578" s="256" t="e">
        <f>[1]!srEnew($C$11,$AB578,$C$49)</f>
        <v>#VALUE!</v>
      </c>
      <c r="AH578" s="259" t="e">
        <f t="shared" si="113"/>
        <v>#VALUE!</v>
      </c>
      <c r="AI578" s="256" t="e">
        <f t="shared" si="114"/>
        <v>#VALUE!</v>
      </c>
      <c r="AJ578" s="324" t="e">
        <f t="shared" si="115"/>
        <v>#VALUE!</v>
      </c>
    </row>
    <row r="579" spans="6:36">
      <c r="F579" s="43">
        <v>0</v>
      </c>
      <c r="G579" s="305">
        <v>2</v>
      </c>
      <c r="H579" s="43">
        <v>0</v>
      </c>
      <c r="I579" s="43">
        <v>0</v>
      </c>
      <c r="J579" s="43">
        <v>0</v>
      </c>
      <c r="K579" s="43">
        <v>6</v>
      </c>
      <c r="L579" s="43">
        <v>0</v>
      </c>
      <c r="M579" s="43">
        <v>0</v>
      </c>
      <c r="N579" s="43">
        <v>0</v>
      </c>
      <c r="O579" s="296" t="s">
        <v>145</v>
      </c>
      <c r="P579" s="43" t="s">
        <v>146</v>
      </c>
      <c r="Q579" s="43">
        <v>0</v>
      </c>
      <c r="R579" s="254">
        <f t="shared" si="106"/>
        <v>1094.47</v>
      </c>
      <c r="S579" s="302">
        <f t="shared" si="116"/>
        <v>0.55999999999994543</v>
      </c>
      <c r="T579" s="297" t="str">
        <f t="shared" si="107"/>
        <v>020006000AB00</v>
      </c>
      <c r="U579" s="270">
        <f t="shared" si="108"/>
        <v>-124.47000000000003</v>
      </c>
      <c r="V579" s="270"/>
      <c r="W579" s="270"/>
      <c r="X579" s="270"/>
      <c r="Y579" s="270"/>
      <c r="Z579" s="270"/>
      <c r="AA579" s="303" t="e">
        <f t="shared" si="109"/>
        <v>#NUM!</v>
      </c>
      <c r="AB579" s="33" t="e">
        <f t="shared" si="110"/>
        <v>#VALUE!</v>
      </c>
      <c r="AC579" s="257" t="e">
        <f t="shared" si="111"/>
        <v>#VALUE!</v>
      </c>
      <c r="AD579" s="258" t="e">
        <f t="shared" si="112"/>
        <v>#VALUE!</v>
      </c>
      <c r="AE579" s="324" t="e">
        <f t="shared" si="117"/>
        <v>#VALUE!</v>
      </c>
      <c r="AF579" s="258"/>
      <c r="AG579" s="256" t="e">
        <f>[1]!srEnew($C$11,$AB579,$C$49)</f>
        <v>#VALUE!</v>
      </c>
      <c r="AH579" s="259" t="e">
        <f t="shared" si="113"/>
        <v>#VALUE!</v>
      </c>
      <c r="AI579" s="256" t="e">
        <f t="shared" si="114"/>
        <v>#VALUE!</v>
      </c>
      <c r="AJ579" s="324" t="e">
        <f t="shared" si="115"/>
        <v>#VALUE!</v>
      </c>
    </row>
    <row r="580" spans="6:36">
      <c r="F580" s="43">
        <v>1</v>
      </c>
      <c r="G580" s="43">
        <v>2</v>
      </c>
      <c r="H580" s="43">
        <v>0</v>
      </c>
      <c r="I580" s="43">
        <v>0</v>
      </c>
      <c r="J580" s="296">
        <v>5</v>
      </c>
      <c r="K580" s="43">
        <v>0</v>
      </c>
      <c r="L580" s="43">
        <v>0</v>
      </c>
      <c r="M580" s="43">
        <v>0</v>
      </c>
      <c r="N580" s="43">
        <v>0</v>
      </c>
      <c r="O580" s="43">
        <v>0</v>
      </c>
      <c r="P580" s="43" t="s">
        <v>332</v>
      </c>
      <c r="Q580" s="43">
        <v>0</v>
      </c>
      <c r="R580" s="254">
        <f t="shared" si="106"/>
        <v>1098.6299999999999</v>
      </c>
      <c r="S580" s="302">
        <f t="shared" si="116"/>
        <v>4.1599999999998545</v>
      </c>
      <c r="T580" s="297" t="str">
        <f t="shared" si="107"/>
        <v>1200500000B00</v>
      </c>
      <c r="U580" s="270">
        <f t="shared" si="108"/>
        <v>-128.62999999999988</v>
      </c>
      <c r="V580" s="270"/>
      <c r="W580" s="270"/>
      <c r="X580" s="270"/>
      <c r="Y580" s="270"/>
      <c r="Z580" s="270"/>
      <c r="AA580" s="303" t="e">
        <f t="shared" si="109"/>
        <v>#NUM!</v>
      </c>
      <c r="AB580" s="33" t="e">
        <f t="shared" si="110"/>
        <v>#VALUE!</v>
      </c>
      <c r="AC580" s="257" t="e">
        <f t="shared" si="111"/>
        <v>#VALUE!</v>
      </c>
      <c r="AD580" s="258" t="e">
        <f t="shared" si="112"/>
        <v>#VALUE!</v>
      </c>
      <c r="AE580" s="324" t="e">
        <f t="shared" si="117"/>
        <v>#VALUE!</v>
      </c>
      <c r="AF580" s="258"/>
      <c r="AG580" s="256" t="e">
        <f>[1]!srEnew($C$11,$AB580,$C$49)</f>
        <v>#VALUE!</v>
      </c>
      <c r="AH580" s="259" t="e">
        <f t="shared" si="113"/>
        <v>#VALUE!</v>
      </c>
      <c r="AI580" s="256" t="e">
        <f t="shared" si="114"/>
        <v>#VALUE!</v>
      </c>
      <c r="AJ580" s="324" t="e">
        <f t="shared" si="115"/>
        <v>#VALUE!</v>
      </c>
    </row>
    <row r="581" spans="6:36">
      <c r="F581" s="43">
        <v>1</v>
      </c>
      <c r="G581" s="43">
        <v>2</v>
      </c>
      <c r="H581" s="43">
        <v>0</v>
      </c>
      <c r="I581" s="43">
        <v>0</v>
      </c>
      <c r="J581" s="43">
        <v>0</v>
      </c>
      <c r="K581" s="43">
        <v>6</v>
      </c>
      <c r="L581" s="43">
        <v>0</v>
      </c>
      <c r="M581" s="43">
        <v>0</v>
      </c>
      <c r="N581" s="43">
        <v>0</v>
      </c>
      <c r="O581" s="43">
        <v>0</v>
      </c>
      <c r="P581" s="43" t="s">
        <v>334</v>
      </c>
      <c r="Q581" s="43">
        <v>0</v>
      </c>
      <c r="R581" s="254">
        <f t="shared" si="106"/>
        <v>1099.19</v>
      </c>
      <c r="S581" s="302">
        <f t="shared" si="116"/>
        <v>0.5600000000001728</v>
      </c>
      <c r="T581" s="297" t="str">
        <f t="shared" si="107"/>
        <v>1200060000B00</v>
      </c>
      <c r="U581" s="270">
        <f t="shared" si="108"/>
        <v>-129.19000000000005</v>
      </c>
      <c r="V581" s="270"/>
      <c r="W581" s="270"/>
      <c r="X581" s="270"/>
      <c r="Y581" s="270"/>
      <c r="Z581" s="270"/>
      <c r="AA581" s="303" t="e">
        <f t="shared" si="109"/>
        <v>#NUM!</v>
      </c>
      <c r="AB581" s="33" t="e">
        <f t="shared" si="110"/>
        <v>#VALUE!</v>
      </c>
      <c r="AC581" s="257" t="e">
        <f t="shared" si="111"/>
        <v>#VALUE!</v>
      </c>
      <c r="AD581" s="258" t="e">
        <f t="shared" si="112"/>
        <v>#VALUE!</v>
      </c>
      <c r="AE581" s="324" t="e">
        <f t="shared" si="117"/>
        <v>#VALUE!</v>
      </c>
      <c r="AF581" s="258"/>
      <c r="AG581" s="256" t="e">
        <f>[1]!srEnew($C$11,$AB581,$C$49)</f>
        <v>#VALUE!</v>
      </c>
      <c r="AH581" s="259" t="e">
        <f t="shared" si="113"/>
        <v>#VALUE!</v>
      </c>
      <c r="AI581" s="256" t="e">
        <f t="shared" si="114"/>
        <v>#VALUE!</v>
      </c>
      <c r="AJ581" s="324" t="e">
        <f t="shared" si="115"/>
        <v>#VALUE!</v>
      </c>
    </row>
    <row r="582" spans="6:36">
      <c r="F582" s="43">
        <v>0</v>
      </c>
      <c r="G582" s="43">
        <v>0</v>
      </c>
      <c r="H582" s="305">
        <v>3</v>
      </c>
      <c r="I582" s="43">
        <v>0</v>
      </c>
      <c r="J582" s="296">
        <v>5</v>
      </c>
      <c r="K582" s="43">
        <v>0</v>
      </c>
      <c r="L582" s="43">
        <v>0</v>
      </c>
      <c r="M582" s="43">
        <v>0</v>
      </c>
      <c r="N582" s="43">
        <v>0</v>
      </c>
      <c r="O582" s="43">
        <v>0</v>
      </c>
      <c r="P582" s="43" t="s">
        <v>146</v>
      </c>
      <c r="Q582" s="43">
        <v>0</v>
      </c>
      <c r="R582" s="254">
        <f t="shared" si="106"/>
        <v>1099.43</v>
      </c>
      <c r="S582" s="302">
        <f t="shared" si="116"/>
        <v>0.24000000000000909</v>
      </c>
      <c r="T582" s="297" t="str">
        <f t="shared" si="107"/>
        <v>0030500000B00</v>
      </c>
      <c r="U582" s="270">
        <f t="shared" si="108"/>
        <v>-129.43000000000006</v>
      </c>
      <c r="V582" s="270"/>
      <c r="W582" s="270"/>
      <c r="X582" s="270"/>
      <c r="Y582" s="270"/>
      <c r="Z582" s="270"/>
      <c r="AA582" s="303" t="e">
        <f t="shared" si="109"/>
        <v>#NUM!</v>
      </c>
      <c r="AB582" s="33" t="e">
        <f t="shared" si="110"/>
        <v>#VALUE!</v>
      </c>
      <c r="AC582" s="257" t="e">
        <f t="shared" si="111"/>
        <v>#VALUE!</v>
      </c>
      <c r="AD582" s="258" t="e">
        <f t="shared" si="112"/>
        <v>#VALUE!</v>
      </c>
      <c r="AE582" s="324" t="e">
        <f t="shared" si="117"/>
        <v>#VALUE!</v>
      </c>
      <c r="AF582" s="258"/>
      <c r="AG582" s="256" t="e">
        <f>[1]!srEnew($C$11,$AB582,$C$49)</f>
        <v>#VALUE!</v>
      </c>
      <c r="AH582" s="259" t="e">
        <f t="shared" si="113"/>
        <v>#VALUE!</v>
      </c>
      <c r="AI582" s="256" t="e">
        <f t="shared" si="114"/>
        <v>#VALUE!</v>
      </c>
      <c r="AJ582" s="324" t="e">
        <f t="shared" si="115"/>
        <v>#VALUE!</v>
      </c>
    </row>
    <row r="583" spans="6:36">
      <c r="F583" s="43">
        <v>0</v>
      </c>
      <c r="G583" s="43">
        <v>0</v>
      </c>
      <c r="H583" s="305">
        <v>3</v>
      </c>
      <c r="I583" s="43">
        <v>0</v>
      </c>
      <c r="J583" s="43">
        <v>0</v>
      </c>
      <c r="K583" s="43">
        <v>6</v>
      </c>
      <c r="L583" s="43">
        <v>0</v>
      </c>
      <c r="M583" s="43">
        <v>0</v>
      </c>
      <c r="N583" s="43">
        <v>0</v>
      </c>
      <c r="O583" s="43">
        <v>0</v>
      </c>
      <c r="P583" s="43" t="s">
        <v>146</v>
      </c>
      <c r="Q583" s="43">
        <v>0</v>
      </c>
      <c r="R583" s="254">
        <f t="shared" si="106"/>
        <v>1099.99</v>
      </c>
      <c r="S583" s="302">
        <f t="shared" si="116"/>
        <v>0.55999999999994543</v>
      </c>
      <c r="T583" s="297" t="str">
        <f t="shared" si="107"/>
        <v>0030060000B00</v>
      </c>
      <c r="U583" s="270">
        <f t="shared" si="108"/>
        <v>-129.99</v>
      </c>
      <c r="V583" s="270"/>
      <c r="W583" s="270"/>
      <c r="X583" s="270"/>
      <c r="Y583" s="270"/>
      <c r="Z583" s="270"/>
      <c r="AA583" s="303" t="e">
        <f t="shared" si="109"/>
        <v>#NUM!</v>
      </c>
      <c r="AB583" s="33" t="e">
        <f t="shared" si="110"/>
        <v>#VALUE!</v>
      </c>
      <c r="AC583" s="257" t="e">
        <f t="shared" si="111"/>
        <v>#VALUE!</v>
      </c>
      <c r="AD583" s="258" t="e">
        <f t="shared" si="112"/>
        <v>#VALUE!</v>
      </c>
      <c r="AE583" s="324" t="e">
        <f t="shared" si="117"/>
        <v>#VALUE!</v>
      </c>
      <c r="AF583" s="258"/>
      <c r="AG583" s="256" t="e">
        <f>[1]!srEnew($C$11,$AB583,$C$49)</f>
        <v>#VALUE!</v>
      </c>
      <c r="AH583" s="259" t="e">
        <f t="shared" si="113"/>
        <v>#VALUE!</v>
      </c>
      <c r="AI583" s="256" t="e">
        <f t="shared" si="114"/>
        <v>#VALUE!</v>
      </c>
      <c r="AJ583" s="324" t="e">
        <f t="shared" si="115"/>
        <v>#VALUE!</v>
      </c>
    </row>
    <row r="584" spans="6:36">
      <c r="F584" s="43">
        <v>1</v>
      </c>
      <c r="G584" s="43">
        <v>2</v>
      </c>
      <c r="H584" s="43">
        <v>0</v>
      </c>
      <c r="I584" s="43">
        <v>0</v>
      </c>
      <c r="J584" s="296">
        <v>5</v>
      </c>
      <c r="K584" s="43">
        <v>0</v>
      </c>
      <c r="L584" s="43">
        <v>0</v>
      </c>
      <c r="M584" s="43">
        <v>0</v>
      </c>
      <c r="N584" s="43">
        <v>0</v>
      </c>
      <c r="O584" s="296" t="s">
        <v>145</v>
      </c>
      <c r="P584" s="43" t="s">
        <v>146</v>
      </c>
      <c r="Q584" s="43">
        <v>0</v>
      </c>
      <c r="R584" s="254">
        <f t="shared" si="106"/>
        <v>1104.1099999999999</v>
      </c>
      <c r="S584" s="302">
        <f t="shared" si="116"/>
        <v>4.1199999999998909</v>
      </c>
      <c r="T584" s="297" t="str">
        <f t="shared" si="107"/>
        <v>120050000AB00</v>
      </c>
      <c r="U584" s="270">
        <f t="shared" si="108"/>
        <v>-134.1099999999999</v>
      </c>
      <c r="V584" s="270"/>
      <c r="W584" s="270"/>
      <c r="X584" s="270"/>
      <c r="Y584" s="270"/>
      <c r="Z584" s="270"/>
      <c r="AA584" s="303" t="e">
        <f t="shared" si="109"/>
        <v>#NUM!</v>
      </c>
      <c r="AB584" s="33" t="e">
        <f t="shared" si="110"/>
        <v>#VALUE!</v>
      </c>
      <c r="AC584" s="257" t="e">
        <f t="shared" si="111"/>
        <v>#VALUE!</v>
      </c>
      <c r="AD584" s="258" t="e">
        <f t="shared" si="112"/>
        <v>#VALUE!</v>
      </c>
      <c r="AE584" s="324" t="e">
        <f t="shared" si="117"/>
        <v>#VALUE!</v>
      </c>
      <c r="AF584" s="258"/>
      <c r="AG584" s="256" t="e">
        <f>[1]!srEnew($C$11,$AB584,$C$49)</f>
        <v>#VALUE!</v>
      </c>
      <c r="AH584" s="259" t="e">
        <f t="shared" si="113"/>
        <v>#VALUE!</v>
      </c>
      <c r="AI584" s="256" t="e">
        <f t="shared" si="114"/>
        <v>#VALUE!</v>
      </c>
      <c r="AJ584" s="324" t="e">
        <f t="shared" si="115"/>
        <v>#VALUE!</v>
      </c>
    </row>
    <row r="585" spans="6:36">
      <c r="F585" s="43">
        <v>1</v>
      </c>
      <c r="G585" s="43">
        <v>2</v>
      </c>
      <c r="H585" s="43">
        <v>0</v>
      </c>
      <c r="I585" s="43">
        <v>0</v>
      </c>
      <c r="J585" s="43">
        <v>0</v>
      </c>
      <c r="K585" s="43">
        <v>6</v>
      </c>
      <c r="L585" s="43">
        <v>0</v>
      </c>
      <c r="M585" s="43">
        <v>0</v>
      </c>
      <c r="N585" s="43">
        <v>0</v>
      </c>
      <c r="O585" s="296" t="s">
        <v>145</v>
      </c>
      <c r="P585" s="43" t="s">
        <v>146</v>
      </c>
      <c r="Q585" s="43">
        <v>0</v>
      </c>
      <c r="R585" s="254">
        <f t="shared" si="106"/>
        <v>1104.67</v>
      </c>
      <c r="S585" s="302">
        <f t="shared" si="116"/>
        <v>0.5600000000001728</v>
      </c>
      <c r="T585" s="297" t="str">
        <f t="shared" si="107"/>
        <v>120006000AB00</v>
      </c>
      <c r="U585" s="270">
        <f t="shared" si="108"/>
        <v>-134.67000000000007</v>
      </c>
      <c r="V585" s="270"/>
      <c r="W585" s="270"/>
      <c r="X585" s="270"/>
      <c r="Y585" s="270"/>
      <c r="Z585" s="270"/>
      <c r="AA585" s="303" t="e">
        <f t="shared" si="109"/>
        <v>#NUM!</v>
      </c>
      <c r="AB585" s="33" t="e">
        <f t="shared" si="110"/>
        <v>#VALUE!</v>
      </c>
      <c r="AC585" s="257" t="e">
        <f t="shared" si="111"/>
        <v>#VALUE!</v>
      </c>
      <c r="AD585" s="258" t="e">
        <f t="shared" si="112"/>
        <v>#VALUE!</v>
      </c>
      <c r="AE585" s="324" t="e">
        <f t="shared" si="117"/>
        <v>#VALUE!</v>
      </c>
      <c r="AF585" s="258"/>
      <c r="AG585" s="256" t="e">
        <f>[1]!srEnew($C$11,$AB585,$C$49)</f>
        <v>#VALUE!</v>
      </c>
      <c r="AH585" s="259" t="e">
        <f t="shared" si="113"/>
        <v>#VALUE!</v>
      </c>
      <c r="AI585" s="256" t="e">
        <f t="shared" si="114"/>
        <v>#VALUE!</v>
      </c>
      <c r="AJ585" s="324" t="e">
        <f t="shared" si="115"/>
        <v>#VALUE!</v>
      </c>
    </row>
    <row r="586" spans="6:36">
      <c r="F586" s="43">
        <v>0</v>
      </c>
      <c r="G586" s="43">
        <v>0</v>
      </c>
      <c r="H586" s="305">
        <v>3</v>
      </c>
      <c r="I586" s="43">
        <v>0</v>
      </c>
      <c r="J586" s="296">
        <v>5</v>
      </c>
      <c r="K586" s="43">
        <v>0</v>
      </c>
      <c r="L586" s="43">
        <v>0</v>
      </c>
      <c r="M586" s="43">
        <v>0</v>
      </c>
      <c r="N586" s="43">
        <v>0</v>
      </c>
      <c r="O586" s="296" t="s">
        <v>145</v>
      </c>
      <c r="P586" s="43" t="s">
        <v>146</v>
      </c>
      <c r="Q586" s="43">
        <v>0</v>
      </c>
      <c r="R586" s="254">
        <f t="shared" si="106"/>
        <v>1104.9099999999999</v>
      </c>
      <c r="S586" s="302">
        <f t="shared" si="116"/>
        <v>0.23999999999978172</v>
      </c>
      <c r="T586" s="297" t="str">
        <f t="shared" si="107"/>
        <v>003050000AB00</v>
      </c>
      <c r="U586" s="270">
        <f t="shared" si="108"/>
        <v>-134.90999999999985</v>
      </c>
      <c r="V586" s="270"/>
      <c r="W586" s="270"/>
      <c r="X586" s="270"/>
      <c r="Y586" s="270"/>
      <c r="Z586" s="270"/>
      <c r="AA586" s="303" t="e">
        <f t="shared" si="109"/>
        <v>#NUM!</v>
      </c>
      <c r="AB586" s="33" t="e">
        <f t="shared" si="110"/>
        <v>#VALUE!</v>
      </c>
      <c r="AC586" s="257" t="e">
        <f t="shared" si="111"/>
        <v>#VALUE!</v>
      </c>
      <c r="AD586" s="258" t="e">
        <f t="shared" si="112"/>
        <v>#VALUE!</v>
      </c>
      <c r="AE586" s="324" t="e">
        <f t="shared" si="117"/>
        <v>#VALUE!</v>
      </c>
      <c r="AF586" s="258"/>
      <c r="AG586" s="256" t="e">
        <f>[1]!srEnew($C$11,$AB586,$C$49)</f>
        <v>#VALUE!</v>
      </c>
      <c r="AH586" s="259" t="e">
        <f t="shared" si="113"/>
        <v>#VALUE!</v>
      </c>
      <c r="AI586" s="256" t="e">
        <f t="shared" si="114"/>
        <v>#VALUE!</v>
      </c>
      <c r="AJ586" s="324" t="e">
        <f t="shared" si="115"/>
        <v>#VALUE!</v>
      </c>
    </row>
    <row r="587" spans="6:36">
      <c r="F587" s="43">
        <v>0</v>
      </c>
      <c r="G587" s="43">
        <v>0</v>
      </c>
      <c r="H587" s="305">
        <v>3</v>
      </c>
      <c r="I587" s="43">
        <v>0</v>
      </c>
      <c r="J587" s="43">
        <v>0</v>
      </c>
      <c r="K587" s="43">
        <v>6</v>
      </c>
      <c r="L587" s="43">
        <v>0</v>
      </c>
      <c r="M587" s="43">
        <v>0</v>
      </c>
      <c r="N587" s="43">
        <v>0</v>
      </c>
      <c r="O587" s="296" t="s">
        <v>145</v>
      </c>
      <c r="P587" s="43" t="s">
        <v>332</v>
      </c>
      <c r="Q587" s="43">
        <v>0</v>
      </c>
      <c r="R587" s="254">
        <f t="shared" si="106"/>
        <v>1105.47</v>
      </c>
      <c r="S587" s="302">
        <f t="shared" si="116"/>
        <v>0.5600000000001728</v>
      </c>
      <c r="T587" s="297" t="str">
        <f t="shared" si="107"/>
        <v>003006000AB00</v>
      </c>
      <c r="U587" s="270">
        <f t="shared" si="108"/>
        <v>-135.47000000000003</v>
      </c>
      <c r="V587" s="270"/>
      <c r="W587" s="270"/>
      <c r="X587" s="270"/>
      <c r="Y587" s="270"/>
      <c r="Z587" s="270"/>
      <c r="AA587" s="303" t="e">
        <f t="shared" si="109"/>
        <v>#NUM!</v>
      </c>
      <c r="AB587" s="33" t="e">
        <f t="shared" si="110"/>
        <v>#VALUE!</v>
      </c>
      <c r="AC587" s="257" t="e">
        <f t="shared" si="111"/>
        <v>#VALUE!</v>
      </c>
      <c r="AD587" s="258" t="e">
        <f t="shared" si="112"/>
        <v>#VALUE!</v>
      </c>
      <c r="AE587" s="324" t="e">
        <f t="shared" si="117"/>
        <v>#VALUE!</v>
      </c>
      <c r="AF587" s="258"/>
      <c r="AG587" s="256" t="e">
        <f>[1]!srEnew($C$11,$AB587,$C$49)</f>
        <v>#VALUE!</v>
      </c>
      <c r="AH587" s="259" t="e">
        <f t="shared" si="113"/>
        <v>#VALUE!</v>
      </c>
      <c r="AI587" s="256" t="e">
        <f t="shared" si="114"/>
        <v>#VALUE!</v>
      </c>
      <c r="AJ587" s="324" t="e">
        <f t="shared" si="115"/>
        <v>#VALUE!</v>
      </c>
    </row>
    <row r="588" spans="6:36">
      <c r="F588" s="43">
        <v>1</v>
      </c>
      <c r="G588" s="43">
        <v>0</v>
      </c>
      <c r="H588" s="43">
        <v>3</v>
      </c>
      <c r="I588" s="43">
        <v>0</v>
      </c>
      <c r="J588" s="296">
        <v>5</v>
      </c>
      <c r="K588" s="43">
        <v>0</v>
      </c>
      <c r="L588" s="43">
        <v>0</v>
      </c>
      <c r="M588" s="43">
        <v>0</v>
      </c>
      <c r="N588" s="43">
        <v>0</v>
      </c>
      <c r="O588" s="43">
        <v>0</v>
      </c>
      <c r="P588" s="43" t="s">
        <v>146</v>
      </c>
      <c r="Q588" s="43">
        <v>0</v>
      </c>
      <c r="R588" s="254">
        <f t="shared" si="106"/>
        <v>1109.6300000000001</v>
      </c>
      <c r="S588" s="302">
        <f t="shared" si="116"/>
        <v>4.1600000000000819</v>
      </c>
      <c r="T588" s="297" t="str">
        <f t="shared" si="107"/>
        <v>1030500000B00</v>
      </c>
      <c r="U588" s="270">
        <f t="shared" si="108"/>
        <v>-139.63000000000011</v>
      </c>
      <c r="V588" s="270"/>
      <c r="W588" s="270"/>
      <c r="X588" s="270"/>
      <c r="Y588" s="270"/>
      <c r="Z588" s="270"/>
      <c r="AA588" s="303" t="e">
        <f t="shared" si="109"/>
        <v>#NUM!</v>
      </c>
      <c r="AB588" s="33" t="e">
        <f t="shared" si="110"/>
        <v>#VALUE!</v>
      </c>
      <c r="AC588" s="257" t="e">
        <f t="shared" si="111"/>
        <v>#VALUE!</v>
      </c>
      <c r="AD588" s="258" t="e">
        <f t="shared" si="112"/>
        <v>#VALUE!</v>
      </c>
      <c r="AE588" s="324" t="e">
        <f t="shared" si="117"/>
        <v>#VALUE!</v>
      </c>
      <c r="AF588" s="258"/>
      <c r="AG588" s="256" t="e">
        <f>[1]!srEnew($C$11,$AB588,$C$49)</f>
        <v>#VALUE!</v>
      </c>
      <c r="AH588" s="259" t="e">
        <f t="shared" si="113"/>
        <v>#VALUE!</v>
      </c>
      <c r="AI588" s="256" t="e">
        <f t="shared" si="114"/>
        <v>#VALUE!</v>
      </c>
      <c r="AJ588" s="324" t="e">
        <f t="shared" si="115"/>
        <v>#VALUE!</v>
      </c>
    </row>
    <row r="589" spans="6:36">
      <c r="F589" s="43">
        <v>1</v>
      </c>
      <c r="G589" s="43">
        <v>0</v>
      </c>
      <c r="H589" s="43">
        <v>3</v>
      </c>
      <c r="I589" s="43">
        <v>0</v>
      </c>
      <c r="J589" s="43">
        <v>0</v>
      </c>
      <c r="K589" s="43">
        <v>6</v>
      </c>
      <c r="L589" s="43">
        <v>0</v>
      </c>
      <c r="M589" s="43">
        <v>0</v>
      </c>
      <c r="N589" s="43">
        <v>0</v>
      </c>
      <c r="O589" s="43">
        <v>0</v>
      </c>
      <c r="P589" s="43" t="s">
        <v>146</v>
      </c>
      <c r="Q589" s="43">
        <v>0</v>
      </c>
      <c r="R589" s="254">
        <f t="shared" si="106"/>
        <v>1110.19</v>
      </c>
      <c r="S589" s="302">
        <f t="shared" si="116"/>
        <v>0.55999999999994543</v>
      </c>
      <c r="T589" s="297" t="str">
        <f t="shared" si="107"/>
        <v>1030060000B00</v>
      </c>
      <c r="U589" s="270">
        <f t="shared" si="108"/>
        <v>-140.19000000000005</v>
      </c>
      <c r="V589" s="270"/>
      <c r="W589" s="270"/>
      <c r="X589" s="270"/>
      <c r="Y589" s="270"/>
      <c r="Z589" s="270"/>
      <c r="AA589" s="303" t="e">
        <f t="shared" si="109"/>
        <v>#NUM!</v>
      </c>
      <c r="AB589" s="33" t="e">
        <f t="shared" si="110"/>
        <v>#VALUE!</v>
      </c>
      <c r="AC589" s="257" t="e">
        <f t="shared" si="111"/>
        <v>#VALUE!</v>
      </c>
      <c r="AD589" s="258" t="e">
        <f t="shared" si="112"/>
        <v>#VALUE!</v>
      </c>
      <c r="AE589" s="324" t="e">
        <f t="shared" si="117"/>
        <v>#VALUE!</v>
      </c>
      <c r="AF589" s="258"/>
      <c r="AG589" s="256" t="e">
        <f>[1]!srEnew($C$11,$AB589,$C$49)</f>
        <v>#VALUE!</v>
      </c>
      <c r="AH589" s="259" t="e">
        <f t="shared" si="113"/>
        <v>#VALUE!</v>
      </c>
      <c r="AI589" s="256" t="e">
        <f t="shared" si="114"/>
        <v>#VALUE!</v>
      </c>
      <c r="AJ589" s="324" t="e">
        <f t="shared" si="115"/>
        <v>#VALUE!</v>
      </c>
    </row>
    <row r="590" spans="6:36">
      <c r="F590" s="43">
        <v>0</v>
      </c>
      <c r="G590" s="43">
        <v>2</v>
      </c>
      <c r="H590" s="43">
        <v>3</v>
      </c>
      <c r="I590" s="43">
        <v>0</v>
      </c>
      <c r="J590" s="296">
        <v>5</v>
      </c>
      <c r="K590" s="43">
        <v>0</v>
      </c>
      <c r="L590" s="43">
        <v>0</v>
      </c>
      <c r="M590" s="43">
        <v>0</v>
      </c>
      <c r="N590" s="43">
        <v>0</v>
      </c>
      <c r="O590" s="43">
        <v>0</v>
      </c>
      <c r="P590" s="43" t="s">
        <v>332</v>
      </c>
      <c r="Q590" s="43">
        <v>0</v>
      </c>
      <c r="R590" s="254">
        <f t="shared" si="106"/>
        <v>1112.23</v>
      </c>
      <c r="S590" s="302">
        <f t="shared" si="116"/>
        <v>2.0399999999999636</v>
      </c>
      <c r="T590" s="297" t="str">
        <f t="shared" si="107"/>
        <v>0230500000B00</v>
      </c>
      <c r="U590" s="270">
        <f t="shared" si="108"/>
        <v>-142.23000000000002</v>
      </c>
      <c r="V590" s="270"/>
      <c r="W590" s="270"/>
      <c r="X590" s="270"/>
      <c r="Y590" s="270"/>
      <c r="Z590" s="270"/>
      <c r="AA590" s="303" t="e">
        <f t="shared" si="109"/>
        <v>#NUM!</v>
      </c>
      <c r="AB590" s="33" t="e">
        <f t="shared" si="110"/>
        <v>#VALUE!</v>
      </c>
      <c r="AC590" s="257" t="e">
        <f t="shared" si="111"/>
        <v>#VALUE!</v>
      </c>
      <c r="AD590" s="258" t="e">
        <f t="shared" si="112"/>
        <v>#VALUE!</v>
      </c>
      <c r="AE590" s="324" t="e">
        <f t="shared" si="117"/>
        <v>#VALUE!</v>
      </c>
      <c r="AF590" s="258"/>
      <c r="AG590" s="256" t="e">
        <f>[1]!srEnew($C$11,$AB590,$C$49)</f>
        <v>#VALUE!</v>
      </c>
      <c r="AH590" s="259" t="e">
        <f t="shared" si="113"/>
        <v>#VALUE!</v>
      </c>
      <c r="AI590" s="256" t="e">
        <f t="shared" si="114"/>
        <v>#VALUE!</v>
      </c>
      <c r="AJ590" s="324" t="e">
        <f t="shared" si="115"/>
        <v>#VALUE!</v>
      </c>
    </row>
    <row r="591" spans="6:36">
      <c r="F591" s="43">
        <v>0</v>
      </c>
      <c r="G591" s="43">
        <v>2</v>
      </c>
      <c r="H591" s="43">
        <v>3</v>
      </c>
      <c r="I591" s="43">
        <v>0</v>
      </c>
      <c r="J591" s="43">
        <v>0</v>
      </c>
      <c r="K591" s="43">
        <v>6</v>
      </c>
      <c r="L591" s="43">
        <v>0</v>
      </c>
      <c r="M591" s="43">
        <v>0</v>
      </c>
      <c r="N591" s="43">
        <v>0</v>
      </c>
      <c r="O591" s="43">
        <v>0</v>
      </c>
      <c r="P591" s="43" t="s">
        <v>331</v>
      </c>
      <c r="Q591" s="43">
        <v>0</v>
      </c>
      <c r="R591" s="254">
        <f t="shared" si="106"/>
        <v>1112.79</v>
      </c>
      <c r="S591" s="302">
        <f t="shared" si="116"/>
        <v>0.55999999999994543</v>
      </c>
      <c r="T591" s="297" t="str">
        <f t="shared" si="107"/>
        <v>0230060000B00</v>
      </c>
      <c r="U591" s="270">
        <f t="shared" si="108"/>
        <v>-142.78999999999996</v>
      </c>
      <c r="V591" s="270"/>
      <c r="W591" s="270"/>
      <c r="X591" s="270"/>
      <c r="Y591" s="270"/>
      <c r="Z591" s="270"/>
      <c r="AA591" s="303" t="e">
        <f t="shared" si="109"/>
        <v>#NUM!</v>
      </c>
      <c r="AB591" s="33" t="e">
        <f t="shared" si="110"/>
        <v>#VALUE!</v>
      </c>
      <c r="AC591" s="257" t="e">
        <f t="shared" si="111"/>
        <v>#VALUE!</v>
      </c>
      <c r="AD591" s="258" t="e">
        <f t="shared" si="112"/>
        <v>#VALUE!</v>
      </c>
      <c r="AE591" s="324" t="e">
        <f t="shared" si="117"/>
        <v>#VALUE!</v>
      </c>
      <c r="AF591" s="258"/>
      <c r="AG591" s="256" t="e">
        <f>[1]!srEnew($C$11,$AB591,$C$49)</f>
        <v>#VALUE!</v>
      </c>
      <c r="AH591" s="259" t="e">
        <f t="shared" si="113"/>
        <v>#VALUE!</v>
      </c>
      <c r="AI591" s="256" t="e">
        <f t="shared" si="114"/>
        <v>#VALUE!</v>
      </c>
      <c r="AJ591" s="324" t="e">
        <f t="shared" si="115"/>
        <v>#VALUE!</v>
      </c>
    </row>
    <row r="592" spans="6:36">
      <c r="F592" s="43">
        <v>1</v>
      </c>
      <c r="G592" s="43">
        <v>0</v>
      </c>
      <c r="H592" s="43">
        <v>3</v>
      </c>
      <c r="I592" s="43">
        <v>0</v>
      </c>
      <c r="J592" s="296">
        <v>5</v>
      </c>
      <c r="K592" s="43">
        <v>0</v>
      </c>
      <c r="L592" s="43">
        <v>0</v>
      </c>
      <c r="M592" s="43">
        <v>0</v>
      </c>
      <c r="N592" s="43">
        <v>0</v>
      </c>
      <c r="O592" s="296" t="s">
        <v>329</v>
      </c>
      <c r="P592" s="43" t="s">
        <v>146</v>
      </c>
      <c r="Q592" s="43">
        <v>0</v>
      </c>
      <c r="R592" s="254">
        <f t="shared" si="106"/>
        <v>1115.1099999999999</v>
      </c>
      <c r="S592" s="302">
        <f t="shared" si="116"/>
        <v>2.3199999999999363</v>
      </c>
      <c r="T592" s="297" t="str">
        <f t="shared" si="107"/>
        <v>103050000AB00</v>
      </c>
      <c r="U592" s="270">
        <f t="shared" si="108"/>
        <v>-145.1099999999999</v>
      </c>
      <c r="V592" s="270"/>
      <c r="W592" s="270"/>
      <c r="X592" s="270"/>
      <c r="Y592" s="270"/>
      <c r="Z592" s="270"/>
      <c r="AA592" s="303" t="e">
        <f t="shared" si="109"/>
        <v>#NUM!</v>
      </c>
      <c r="AB592" s="33" t="e">
        <f t="shared" si="110"/>
        <v>#VALUE!</v>
      </c>
      <c r="AC592" s="257" t="e">
        <f t="shared" si="111"/>
        <v>#VALUE!</v>
      </c>
      <c r="AD592" s="258" t="e">
        <f t="shared" si="112"/>
        <v>#VALUE!</v>
      </c>
      <c r="AE592" s="324" t="e">
        <f t="shared" si="117"/>
        <v>#VALUE!</v>
      </c>
      <c r="AF592" s="258"/>
      <c r="AG592" s="256" t="e">
        <f>[1]!srEnew($C$11,$AB592,$C$49)</f>
        <v>#VALUE!</v>
      </c>
      <c r="AH592" s="259" t="e">
        <f t="shared" si="113"/>
        <v>#VALUE!</v>
      </c>
      <c r="AI592" s="256" t="e">
        <f t="shared" si="114"/>
        <v>#VALUE!</v>
      </c>
      <c r="AJ592" s="324" t="e">
        <f t="shared" si="115"/>
        <v>#VALUE!</v>
      </c>
    </row>
    <row r="593" spans="6:36">
      <c r="F593" s="43">
        <v>1</v>
      </c>
      <c r="G593" s="43">
        <v>0</v>
      </c>
      <c r="H593" s="43">
        <v>3</v>
      </c>
      <c r="I593" s="43">
        <v>0</v>
      </c>
      <c r="J593" s="43">
        <v>0</v>
      </c>
      <c r="K593" s="43">
        <v>6</v>
      </c>
      <c r="L593" s="43">
        <v>0</v>
      </c>
      <c r="M593" s="43">
        <v>0</v>
      </c>
      <c r="N593" s="43">
        <v>0</v>
      </c>
      <c r="O593" s="296" t="s">
        <v>315</v>
      </c>
      <c r="P593" s="43" t="s">
        <v>146</v>
      </c>
      <c r="Q593" s="43">
        <v>0</v>
      </c>
      <c r="R593" s="254">
        <f t="shared" si="106"/>
        <v>1115.67</v>
      </c>
      <c r="S593" s="302">
        <f t="shared" si="116"/>
        <v>0.5600000000001728</v>
      </c>
      <c r="T593" s="297" t="str">
        <f t="shared" si="107"/>
        <v>103006000AB00</v>
      </c>
      <c r="U593" s="270">
        <f t="shared" si="108"/>
        <v>-145.67000000000007</v>
      </c>
      <c r="V593" s="270"/>
      <c r="W593" s="270"/>
      <c r="X593" s="270"/>
      <c r="Y593" s="270"/>
      <c r="Z593" s="270"/>
      <c r="AA593" s="303" t="e">
        <f t="shared" si="109"/>
        <v>#NUM!</v>
      </c>
      <c r="AB593" s="33" t="e">
        <f t="shared" si="110"/>
        <v>#VALUE!</v>
      </c>
      <c r="AC593" s="257" t="e">
        <f t="shared" si="111"/>
        <v>#VALUE!</v>
      </c>
      <c r="AD593" s="258" t="e">
        <f t="shared" si="112"/>
        <v>#VALUE!</v>
      </c>
      <c r="AE593" s="324" t="e">
        <f t="shared" si="117"/>
        <v>#VALUE!</v>
      </c>
      <c r="AF593" s="258"/>
      <c r="AG593" s="256" t="e">
        <f>[1]!srEnew($C$11,$AB593,$C$49)</f>
        <v>#VALUE!</v>
      </c>
      <c r="AH593" s="259" t="e">
        <f t="shared" si="113"/>
        <v>#VALUE!</v>
      </c>
      <c r="AI593" s="256" t="e">
        <f t="shared" si="114"/>
        <v>#VALUE!</v>
      </c>
      <c r="AJ593" s="324" t="e">
        <f t="shared" si="115"/>
        <v>#VALUE!</v>
      </c>
    </row>
    <row r="594" spans="6:36">
      <c r="F594" s="43">
        <v>0</v>
      </c>
      <c r="G594" s="43">
        <v>2</v>
      </c>
      <c r="H594" s="43">
        <v>3</v>
      </c>
      <c r="I594" s="43">
        <v>0</v>
      </c>
      <c r="J594" s="296">
        <v>5</v>
      </c>
      <c r="K594" s="43">
        <v>0</v>
      </c>
      <c r="L594" s="43">
        <v>0</v>
      </c>
      <c r="M594" s="43">
        <v>0</v>
      </c>
      <c r="N594" s="43">
        <v>0</v>
      </c>
      <c r="O594" s="296" t="s">
        <v>329</v>
      </c>
      <c r="P594" s="43" t="s">
        <v>334</v>
      </c>
      <c r="Q594" s="43">
        <v>0</v>
      </c>
      <c r="R594" s="254">
        <f t="shared" si="106"/>
        <v>1117.71</v>
      </c>
      <c r="S594" s="302">
        <f t="shared" si="116"/>
        <v>2.0399999999999636</v>
      </c>
      <c r="T594" s="297" t="str">
        <f t="shared" si="107"/>
        <v>023050000AB00</v>
      </c>
      <c r="U594" s="270">
        <f t="shared" si="108"/>
        <v>-147.71000000000004</v>
      </c>
      <c r="V594" s="270"/>
      <c r="W594" s="270"/>
      <c r="X594" s="270"/>
      <c r="Y594" s="270"/>
      <c r="Z594" s="270"/>
      <c r="AA594" s="303" t="e">
        <f t="shared" si="109"/>
        <v>#NUM!</v>
      </c>
      <c r="AB594" s="33" t="e">
        <f t="shared" si="110"/>
        <v>#VALUE!</v>
      </c>
      <c r="AC594" s="257" t="e">
        <f t="shared" si="111"/>
        <v>#VALUE!</v>
      </c>
      <c r="AD594" s="258" t="e">
        <f t="shared" si="112"/>
        <v>#VALUE!</v>
      </c>
      <c r="AE594" s="324" t="e">
        <f t="shared" si="117"/>
        <v>#VALUE!</v>
      </c>
      <c r="AF594" s="258"/>
      <c r="AG594" s="256" t="e">
        <f>[1]!srEnew($C$11,$AB594,$C$49)</f>
        <v>#VALUE!</v>
      </c>
      <c r="AH594" s="259" t="e">
        <f t="shared" si="113"/>
        <v>#VALUE!</v>
      </c>
      <c r="AI594" s="256" t="e">
        <f t="shared" si="114"/>
        <v>#VALUE!</v>
      </c>
      <c r="AJ594" s="324" t="e">
        <f t="shared" si="115"/>
        <v>#VALUE!</v>
      </c>
    </row>
    <row r="595" spans="6:36">
      <c r="F595" s="43">
        <v>0</v>
      </c>
      <c r="G595" s="43">
        <v>2</v>
      </c>
      <c r="H595" s="43">
        <v>3</v>
      </c>
      <c r="I595" s="43">
        <v>0</v>
      </c>
      <c r="J595" s="43">
        <v>0</v>
      </c>
      <c r="K595" s="43">
        <v>6</v>
      </c>
      <c r="L595" s="43">
        <v>0</v>
      </c>
      <c r="M595" s="43">
        <v>0</v>
      </c>
      <c r="N595" s="43">
        <v>0</v>
      </c>
      <c r="O595" s="296" t="s">
        <v>145</v>
      </c>
      <c r="P595" s="43" t="s">
        <v>146</v>
      </c>
      <c r="Q595" s="43">
        <v>0</v>
      </c>
      <c r="R595" s="254">
        <f t="shared" si="106"/>
        <v>1118.27</v>
      </c>
      <c r="S595" s="302">
        <f t="shared" si="116"/>
        <v>0.55999999999994543</v>
      </c>
      <c r="T595" s="297" t="str">
        <f t="shared" si="107"/>
        <v>023006000AB00</v>
      </c>
      <c r="U595" s="270">
        <f t="shared" si="108"/>
        <v>-148.26999999999998</v>
      </c>
      <c r="V595" s="270"/>
      <c r="W595" s="270"/>
      <c r="X595" s="270"/>
      <c r="Y595" s="270"/>
      <c r="Z595" s="270"/>
      <c r="AA595" s="303" t="e">
        <f t="shared" si="109"/>
        <v>#NUM!</v>
      </c>
      <c r="AB595" s="33" t="e">
        <f t="shared" si="110"/>
        <v>#VALUE!</v>
      </c>
      <c r="AC595" s="257" t="e">
        <f t="shared" si="111"/>
        <v>#VALUE!</v>
      </c>
      <c r="AD595" s="258" t="e">
        <f t="shared" si="112"/>
        <v>#VALUE!</v>
      </c>
      <c r="AE595" s="324" t="e">
        <f t="shared" si="117"/>
        <v>#VALUE!</v>
      </c>
      <c r="AF595" s="258"/>
      <c r="AG595" s="256" t="e">
        <f>[1]!srEnew($C$11,$AB595,$C$49)</f>
        <v>#VALUE!</v>
      </c>
      <c r="AH595" s="259" t="e">
        <f t="shared" si="113"/>
        <v>#VALUE!</v>
      </c>
      <c r="AI595" s="256" t="e">
        <f t="shared" si="114"/>
        <v>#VALUE!</v>
      </c>
      <c r="AJ595" s="324" t="e">
        <f t="shared" si="115"/>
        <v>#VALUE!</v>
      </c>
    </row>
    <row r="596" spans="6:36">
      <c r="F596" s="43">
        <v>1</v>
      </c>
      <c r="G596" s="43">
        <v>2</v>
      </c>
      <c r="H596" s="43">
        <v>3</v>
      </c>
      <c r="I596" s="43">
        <v>0</v>
      </c>
      <c r="J596" s="296">
        <v>5</v>
      </c>
      <c r="K596" s="43">
        <v>0</v>
      </c>
      <c r="L596" s="43">
        <v>0</v>
      </c>
      <c r="M596" s="43">
        <v>0</v>
      </c>
      <c r="N596" s="43">
        <v>0</v>
      </c>
      <c r="O596" s="43">
        <v>0</v>
      </c>
      <c r="P596" s="43" t="s">
        <v>332</v>
      </c>
      <c r="Q596" s="43">
        <v>0</v>
      </c>
      <c r="R596" s="254">
        <f t="shared" si="106"/>
        <v>1122.43</v>
      </c>
      <c r="S596" s="302">
        <f t="shared" si="116"/>
        <v>4.1600000000000819</v>
      </c>
      <c r="T596" s="297" t="str">
        <f t="shared" si="107"/>
        <v>1230500000B00</v>
      </c>
      <c r="U596" s="270">
        <f t="shared" si="108"/>
        <v>-152.43000000000006</v>
      </c>
      <c r="V596" s="270"/>
      <c r="W596" s="270"/>
      <c r="X596" s="270"/>
      <c r="Y596" s="270"/>
      <c r="Z596" s="270"/>
      <c r="AA596" s="303" t="e">
        <f t="shared" si="109"/>
        <v>#NUM!</v>
      </c>
      <c r="AB596" s="33" t="e">
        <f t="shared" si="110"/>
        <v>#VALUE!</v>
      </c>
      <c r="AC596" s="257" t="e">
        <f t="shared" si="111"/>
        <v>#VALUE!</v>
      </c>
      <c r="AD596" s="258" t="e">
        <f t="shared" si="112"/>
        <v>#VALUE!</v>
      </c>
      <c r="AE596" s="324" t="e">
        <f t="shared" si="117"/>
        <v>#VALUE!</v>
      </c>
      <c r="AF596" s="258"/>
      <c r="AG596" s="256" t="e">
        <f>[1]!srEnew($C$11,$AB596,$C$49)</f>
        <v>#VALUE!</v>
      </c>
      <c r="AH596" s="259" t="e">
        <f t="shared" si="113"/>
        <v>#VALUE!</v>
      </c>
      <c r="AI596" s="256" t="e">
        <f t="shared" si="114"/>
        <v>#VALUE!</v>
      </c>
      <c r="AJ596" s="324" t="e">
        <f t="shared" si="115"/>
        <v>#VALUE!</v>
      </c>
    </row>
    <row r="597" spans="6:36">
      <c r="F597" s="43">
        <v>1</v>
      </c>
      <c r="G597" s="43">
        <v>2</v>
      </c>
      <c r="H597" s="43">
        <v>3</v>
      </c>
      <c r="I597" s="43">
        <v>0</v>
      </c>
      <c r="J597" s="43">
        <v>0</v>
      </c>
      <c r="K597" s="43">
        <v>6</v>
      </c>
      <c r="L597" s="43">
        <v>0</v>
      </c>
      <c r="M597" s="43">
        <v>0</v>
      </c>
      <c r="N597" s="43">
        <v>0</v>
      </c>
      <c r="O597" s="43">
        <v>0</v>
      </c>
      <c r="P597" s="43" t="s">
        <v>146</v>
      </c>
      <c r="Q597" s="43">
        <v>0</v>
      </c>
      <c r="R597" s="254">
        <f t="shared" si="106"/>
        <v>1122.99</v>
      </c>
      <c r="S597" s="302">
        <f t="shared" si="116"/>
        <v>0.55999999999994543</v>
      </c>
      <c r="T597" s="297" t="str">
        <f t="shared" si="107"/>
        <v>1230060000B00</v>
      </c>
      <c r="U597" s="270">
        <f t="shared" si="108"/>
        <v>-152.99</v>
      </c>
      <c r="V597" s="270"/>
      <c r="W597" s="270"/>
      <c r="X597" s="270"/>
      <c r="Y597" s="270"/>
      <c r="Z597" s="270"/>
      <c r="AA597" s="303" t="e">
        <f t="shared" si="109"/>
        <v>#NUM!</v>
      </c>
      <c r="AB597" s="33" t="e">
        <f t="shared" si="110"/>
        <v>#VALUE!</v>
      </c>
      <c r="AC597" s="257" t="e">
        <f t="shared" si="111"/>
        <v>#VALUE!</v>
      </c>
      <c r="AD597" s="258" t="e">
        <f t="shared" si="112"/>
        <v>#VALUE!</v>
      </c>
      <c r="AE597" s="324" t="e">
        <f t="shared" si="117"/>
        <v>#VALUE!</v>
      </c>
      <c r="AF597" s="258"/>
      <c r="AG597" s="256" t="e">
        <f>[1]!srEnew($C$11,$AB597,$C$49)</f>
        <v>#VALUE!</v>
      </c>
      <c r="AH597" s="259" t="e">
        <f t="shared" si="113"/>
        <v>#VALUE!</v>
      </c>
      <c r="AI597" s="256" t="e">
        <f t="shared" si="114"/>
        <v>#VALUE!</v>
      </c>
      <c r="AJ597" s="324" t="e">
        <f t="shared" si="115"/>
        <v>#VALUE!</v>
      </c>
    </row>
    <row r="598" spans="6:36">
      <c r="F598" s="268">
        <v>0</v>
      </c>
      <c r="G598" s="268">
        <v>0</v>
      </c>
      <c r="H598" s="269">
        <v>0</v>
      </c>
      <c r="I598" s="312">
        <v>4</v>
      </c>
      <c r="J598" s="296">
        <v>5</v>
      </c>
      <c r="K598" s="296">
        <v>0</v>
      </c>
      <c r="L598" s="296">
        <v>0</v>
      </c>
      <c r="M598" s="296">
        <v>0</v>
      </c>
      <c r="N598" s="296">
        <v>0</v>
      </c>
      <c r="O598" s="296">
        <v>0</v>
      </c>
      <c r="P598" s="43" t="s">
        <v>146</v>
      </c>
      <c r="Q598" s="296">
        <v>0</v>
      </c>
      <c r="R598" s="254">
        <f t="shared" si="106"/>
        <v>1124.22</v>
      </c>
      <c r="S598" s="302">
        <f t="shared" si="116"/>
        <v>1.2300000000000182</v>
      </c>
      <c r="T598" s="297" t="str">
        <f t="shared" si="107"/>
        <v>0004500000B00</v>
      </c>
      <c r="U598" s="270">
        <f t="shared" si="108"/>
        <v>-154.22000000000003</v>
      </c>
      <c r="V598" s="270"/>
      <c r="W598" s="270"/>
      <c r="X598" s="270"/>
      <c r="Y598" s="270"/>
      <c r="Z598" s="270"/>
      <c r="AA598" s="303" t="e">
        <f t="shared" si="109"/>
        <v>#NUM!</v>
      </c>
      <c r="AB598" s="33" t="e">
        <f t="shared" si="110"/>
        <v>#VALUE!</v>
      </c>
      <c r="AC598" s="257" t="e">
        <f t="shared" si="111"/>
        <v>#VALUE!</v>
      </c>
      <c r="AD598" s="258" t="e">
        <f t="shared" si="112"/>
        <v>#VALUE!</v>
      </c>
      <c r="AE598" s="324" t="e">
        <f t="shared" si="117"/>
        <v>#VALUE!</v>
      </c>
      <c r="AF598" s="258"/>
      <c r="AG598" s="256" t="e">
        <f>[1]!srEnew($C$11,$AB598,$C$49)</f>
        <v>#VALUE!</v>
      </c>
      <c r="AH598" s="259" t="e">
        <f t="shared" si="113"/>
        <v>#VALUE!</v>
      </c>
      <c r="AI598" s="256" t="e">
        <f t="shared" si="114"/>
        <v>#VALUE!</v>
      </c>
      <c r="AJ598" s="324" t="e">
        <f t="shared" si="115"/>
        <v>#VALUE!</v>
      </c>
    </row>
    <row r="599" spans="6:36">
      <c r="F599" s="268">
        <v>0</v>
      </c>
      <c r="G599" s="268">
        <v>0</v>
      </c>
      <c r="H599" s="269">
        <v>0</v>
      </c>
      <c r="I599" s="312">
        <v>4</v>
      </c>
      <c r="J599" s="296">
        <v>0</v>
      </c>
      <c r="K599" s="43">
        <v>6</v>
      </c>
      <c r="L599" s="296">
        <v>0</v>
      </c>
      <c r="M599" s="296">
        <v>0</v>
      </c>
      <c r="N599" s="296">
        <v>0</v>
      </c>
      <c r="O599" s="296">
        <v>0</v>
      </c>
      <c r="P599" s="43" t="s">
        <v>146</v>
      </c>
      <c r="Q599" s="296">
        <v>0</v>
      </c>
      <c r="R599" s="254">
        <f t="shared" ref="R599" si="118">[2]!e5aEDthkI(ThEDtbl,F599:Q599)</f>
        <v>1124.78</v>
      </c>
      <c r="S599" s="302">
        <f t="shared" si="116"/>
        <v>0.55999999999994543</v>
      </c>
      <c r="T599" s="297" t="str">
        <f t="shared" si="107"/>
        <v>0004060000B00</v>
      </c>
      <c r="U599" s="270">
        <f t="shared" ref="U599" si="119">$C$43-$R599</f>
        <v>-154.77999999999997</v>
      </c>
      <c r="V599" s="270"/>
      <c r="W599" s="270"/>
      <c r="X599" s="270"/>
      <c r="Y599" s="270"/>
      <c r="Z599" s="270"/>
      <c r="AA599" s="303" t="e">
        <f t="shared" si="109"/>
        <v>#NUM!</v>
      </c>
      <c r="AB599" s="33" t="e">
        <f t="shared" ref="AB599" si="120">[1]!srEnewGas($C$13,AA599,$C$35,$C$39*100,$C$38)</f>
        <v>#VALUE!</v>
      </c>
      <c r="AC599" s="257" t="e">
        <f t="shared" ref="AC599" si="121">AB599*$C$7</f>
        <v>#VALUE!</v>
      </c>
      <c r="AD599" s="258" t="e">
        <f t="shared" si="112"/>
        <v>#VALUE!</v>
      </c>
      <c r="AE599" s="324" t="e">
        <f t="shared" si="117"/>
        <v>#VALUE!</v>
      </c>
      <c r="AF599" s="258"/>
      <c r="AG599" s="256" t="e">
        <f>[1]!srEnew($C$11,$AB599,$C$49)</f>
        <v>#VALUE!</v>
      </c>
      <c r="AH599" s="259" t="e">
        <f t="shared" ref="AH599" si="122">AG599*$C$7</f>
        <v>#VALUE!</v>
      </c>
      <c r="AI599" s="256" t="e">
        <f t="shared" si="114"/>
        <v>#VALUE!</v>
      </c>
      <c r="AJ599" s="324" t="e">
        <f t="shared" si="115"/>
        <v>#VALUE!</v>
      </c>
    </row>
  </sheetData>
  <phoneticPr fontId="18"/>
  <pageMargins left="0.23622047244094491" right="0.23622047244094491" top="0.39370078740157483" bottom="0.39370078740157483" header="0.31496062992125984" footer="0.31496062992125984"/>
  <pageSetup paperSize="9" scale="68" fitToHeight="0" pageOrder="overThenDown" orientation="portrait" r:id="rId1"/>
  <headerFooter>
    <oddHeader>&amp;C&amp;F&amp;A</oddHeader>
    <oddFooter>&amp;C&amp;A　&amp;P / &amp;N</oddFooter>
  </headerFooter>
  <colBreaks count="1" manualBreakCount="1"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48</vt:i4>
      </vt:variant>
    </vt:vector>
  </HeadingPairs>
  <TitlesOfParts>
    <vt:vector size="50" baseType="lpstr">
      <vt:lpstr>params</vt:lpstr>
      <vt:lpstr>ED設定</vt:lpstr>
      <vt:lpstr>AirP</vt:lpstr>
      <vt:lpstr>AirP_Ar</vt:lpstr>
      <vt:lpstr>AirP_Kr</vt:lpstr>
      <vt:lpstr>AirT</vt:lpstr>
      <vt:lpstr>AirT_Ar</vt:lpstr>
      <vt:lpstr>AirT_Kr</vt:lpstr>
      <vt:lpstr>BeamE</vt:lpstr>
      <vt:lpstr>BeamE_Ar</vt:lpstr>
      <vt:lpstr>BeamE_Kr</vt:lpstr>
      <vt:lpstr>BeamWS</vt:lpstr>
      <vt:lpstr>ExpR</vt:lpstr>
      <vt:lpstr>ExpR_Ar</vt:lpstr>
      <vt:lpstr>ExpR_Kr</vt:lpstr>
      <vt:lpstr>ICs_Mylar</vt:lpstr>
      <vt:lpstr>ICs_Th</vt:lpstr>
      <vt:lpstr>ssdA_Al</vt:lpstr>
      <vt:lpstr>ssdA1_d1</vt:lpstr>
      <vt:lpstr>ssdA1_d2</vt:lpstr>
      <vt:lpstr>ssdA1_Ea</vt:lpstr>
      <vt:lpstr>ssdA1_Eb</vt:lpstr>
      <vt:lpstr>ssdA1_Th</vt:lpstr>
      <vt:lpstr>ssdA2_d1</vt:lpstr>
      <vt:lpstr>ssdA2_d2</vt:lpstr>
      <vt:lpstr>ssdA2_Ea</vt:lpstr>
      <vt:lpstr>ssdA2_Eb</vt:lpstr>
      <vt:lpstr>ssdA2_Th</vt:lpstr>
      <vt:lpstr>ssdB_Al</vt:lpstr>
      <vt:lpstr>ssdB1_d1</vt:lpstr>
      <vt:lpstr>ssdB1_d2</vt:lpstr>
      <vt:lpstr>ssdB1_Ea</vt:lpstr>
      <vt:lpstr>ssdB1_Eb</vt:lpstr>
      <vt:lpstr>ssdB1_Th</vt:lpstr>
      <vt:lpstr>ssdB2_d1</vt:lpstr>
      <vt:lpstr>ssdB2_d2</vt:lpstr>
      <vt:lpstr>ssdB2_Ea</vt:lpstr>
      <vt:lpstr>ssdB2_Eb</vt:lpstr>
      <vt:lpstr>ssdB2_Th</vt:lpstr>
      <vt:lpstr>ThAir1</vt:lpstr>
      <vt:lpstr>ThAir2</vt:lpstr>
      <vt:lpstr>ThAu</vt:lpstr>
      <vt:lpstr>ThAu_Ar</vt:lpstr>
      <vt:lpstr>ThAu_Kr</vt:lpstr>
      <vt:lpstr>ThEDtbl</vt:lpstr>
      <vt:lpstr>ThICmylar</vt:lpstr>
      <vt:lpstr>ThKapton</vt:lpstr>
      <vt:lpstr>ThPL</vt:lpstr>
      <vt:lpstr>ThPLmylar</vt:lpstr>
      <vt:lpstr>WBtitle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ayoshida</cp:lastModifiedBy>
  <cp:lastPrinted>2017-03-16T06:32:31Z</cp:lastPrinted>
  <dcterms:created xsi:type="dcterms:W3CDTF">2008-11-07T05:47:18Z</dcterms:created>
  <dcterms:modified xsi:type="dcterms:W3CDTF">2017-05-27T05:57:35Z</dcterms:modified>
</cp:coreProperties>
</file>